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195" windowHeight="11280" tabRatio="716" activeTab="0"/>
  </bookViews>
  <sheets>
    <sheet name="TABLO LİSTESİ" sheetId="1" r:id="rId1"/>
    <sheet name="TABLO 1" sheetId="2" r:id="rId2"/>
    <sheet name="TABLO 2" sheetId="3" r:id="rId3"/>
    <sheet name="TABLO 3.1" sheetId="4" r:id="rId4"/>
    <sheet name="TABLO 3.2" sheetId="5" r:id="rId5"/>
    <sheet name="TABLO 4.1" sheetId="6" r:id="rId6"/>
    <sheet name="TABLO 4.2" sheetId="7" r:id="rId7"/>
    <sheet name="TABLO 4.3" sheetId="8" r:id="rId8"/>
    <sheet name="TABLO 4.4" sheetId="9" r:id="rId9"/>
    <sheet name="TABLO 4.5" sheetId="10" r:id="rId10"/>
    <sheet name="TABLO 4.6" sheetId="11" r:id="rId11"/>
    <sheet name="TABLO 5.1" sheetId="12" r:id="rId12"/>
    <sheet name="TABLO 5.2" sheetId="13" r:id="rId13"/>
    <sheet name="TABLO 6" sheetId="14" r:id="rId14"/>
    <sheet name="TABLO 7" sheetId="15" r:id="rId15"/>
    <sheet name="TABLO 8" sheetId="16" r:id="rId16"/>
    <sheet name="TABLO 9" sheetId="17" r:id="rId17"/>
    <sheet name="TABLO 10" sheetId="18" r:id="rId18"/>
    <sheet name="TABLO 11" sheetId="19" r:id="rId19"/>
    <sheet name="TABLO 12" sheetId="20" r:id="rId20"/>
    <sheet name="TABLO 13" sheetId="21" r:id="rId21"/>
    <sheet name="TABLO 14" sheetId="22" r:id="rId22"/>
    <sheet name="TABLO 15" sheetId="23" r:id="rId23"/>
    <sheet name="TABLO 16" sheetId="24" r:id="rId24"/>
    <sheet name="TABLO 17.1" sheetId="25" r:id="rId25"/>
    <sheet name="TABLO 17.2" sheetId="26" r:id="rId26"/>
    <sheet name="TABLO 18" sheetId="27" r:id="rId27"/>
    <sheet name="TABLO 19" sheetId="28" r:id="rId28"/>
    <sheet name="TABLO 20.1" sheetId="29" r:id="rId29"/>
    <sheet name="TABLO 20.2" sheetId="30" r:id="rId30"/>
    <sheet name="TABLO 21" sheetId="31" r:id="rId31"/>
    <sheet name="TABLO 22" sheetId="32" r:id="rId32"/>
    <sheet name="TABLO 23.1" sheetId="33" r:id="rId33"/>
    <sheet name="TABLO 23.2" sheetId="34" r:id="rId34"/>
    <sheet name="TABLO 24" sheetId="35" r:id="rId35"/>
  </sheets>
  <definedNames>
    <definedName name="_xlnm.Print_Area" localSheetId="1">'TABLO 1'!$A$1:$AO$22</definedName>
    <definedName name="_xlnm.Print_Area" localSheetId="27">'TABLO 19'!$A$1:$H$55</definedName>
    <definedName name="_xlnm.Print_Area" localSheetId="2">'TABLO 2'!$A$1:$Q$27</definedName>
    <definedName name="_xlnm.Print_Area" localSheetId="28">'TABLO 20.1'!$A$1:$U$88</definedName>
    <definedName name="_xlnm.Print_Area" localSheetId="29">'TABLO 20.2'!$A$1:$U$113</definedName>
    <definedName name="_xlnm.Print_Area" localSheetId="32">'TABLO 23.1'!$A$1:$T$88</definedName>
    <definedName name="_xlnm.Print_Area" localSheetId="33">'TABLO 23.2'!$A$1:$T$113</definedName>
    <definedName name="_xlnm.Print_Area" localSheetId="3">'TABLO 3.1'!$A$1:$X$32</definedName>
    <definedName name="_xlnm.Print_Area" localSheetId="4">'TABLO 3.2'!$A$1:$A$32</definedName>
    <definedName name="_xlnm.Print_Area" localSheetId="6">'TABLO 4.2'!$A$1:$L$25</definedName>
    <definedName name="_xlnm.Print_Area" localSheetId="11">'TABLO 5.1'!$A$1:$Y$18</definedName>
    <definedName name="_xlnm.Print_Area" localSheetId="12">'TABLO 5.2'!$A$1:$G$18</definedName>
  </definedNames>
  <calcPr fullCalcOnLoad="1"/>
</workbook>
</file>

<file path=xl/sharedStrings.xml><?xml version="1.0" encoding="utf-8"?>
<sst xmlns="http://schemas.openxmlformats.org/spreadsheetml/2006/main" count="3724" uniqueCount="508">
  <si>
    <t>İLÇELER</t>
  </si>
  <si>
    <t>TOPLAM</t>
  </si>
  <si>
    <t>İncesu</t>
  </si>
  <si>
    <t>Develi</t>
  </si>
  <si>
    <t>Kocasinan</t>
  </si>
  <si>
    <t>Yeşilhisar</t>
  </si>
  <si>
    <t>Tomarza</t>
  </si>
  <si>
    <t>Melikgazi</t>
  </si>
  <si>
    <t>Talas</t>
  </si>
  <si>
    <t>Felahiye</t>
  </si>
  <si>
    <t>Tablo 1</t>
  </si>
  <si>
    <t>Tablo 2</t>
  </si>
  <si>
    <t>Tablo 5</t>
  </si>
  <si>
    <t>TABLO 1:</t>
  </si>
  <si>
    <t>TABLO 2:</t>
  </si>
  <si>
    <t>TABLO LİSTESİ</t>
  </si>
  <si>
    <t>KAYHAM</t>
  </si>
  <si>
    <t>Not : İncelemek istediğiniz tablo başlığı üzerine tıklayınız.</t>
  </si>
  <si>
    <t>http://kayham.erciyes.edu.tr/</t>
  </si>
  <si>
    <t>OLAYLAR</t>
  </si>
  <si>
    <t xml:space="preserve">DOĞUM </t>
  </si>
  <si>
    <t>ÖLÜM</t>
  </si>
  <si>
    <t>EVLENME</t>
  </si>
  <si>
    <t>BOŞANMA</t>
  </si>
  <si>
    <t>KAYIT DÜZELTME</t>
  </si>
  <si>
    <t>VASİYET</t>
  </si>
  <si>
    <t>DİĞER OLAYLAR</t>
  </si>
  <si>
    <t>GELEN EVRAK</t>
  </si>
  <si>
    <t xml:space="preserve">GİDEN EVRAK </t>
  </si>
  <si>
    <t>MAVİ KART</t>
  </si>
  <si>
    <t>NÜFUS KAYIT ÖRNEKLERİ</t>
  </si>
  <si>
    <t xml:space="preserve">VATANDAŞLIK İŞLEMLERİ   </t>
  </si>
  <si>
    <t>ERKEK</t>
  </si>
  <si>
    <t>KADIN</t>
  </si>
  <si>
    <t>AİLE</t>
  </si>
  <si>
    <t>MÜRACAT</t>
  </si>
  <si>
    <t>KABUL</t>
  </si>
  <si>
    <t>DEVAM EDEN</t>
  </si>
  <si>
    <t>RED</t>
  </si>
  <si>
    <t xml:space="preserve">Melikgazi  </t>
  </si>
  <si>
    <t xml:space="preserve">Kocasinan  </t>
  </si>
  <si>
    <t xml:space="preserve">İncesu  </t>
  </si>
  <si>
    <t xml:space="preserve">Felahiye </t>
  </si>
  <si>
    <t xml:space="preserve">Yahyalı  </t>
  </si>
  <si>
    <t xml:space="preserve">Yeşilhisar  </t>
  </si>
  <si>
    <t xml:space="preserve">Hacılar   </t>
  </si>
  <si>
    <t xml:space="preserve">Develi  </t>
  </si>
  <si>
    <t xml:space="preserve">Tomarza  </t>
  </si>
  <si>
    <t xml:space="preserve">Sarız  </t>
  </si>
  <si>
    <t xml:space="preserve">Bünyan </t>
  </si>
  <si>
    <t xml:space="preserve">Pınarbaşı  </t>
  </si>
  <si>
    <t xml:space="preserve">Akkışla  </t>
  </si>
  <si>
    <t xml:space="preserve">Sarıoğlan  </t>
  </si>
  <si>
    <t xml:space="preserve">Özvatan </t>
  </si>
  <si>
    <t>Yaş Grupları</t>
  </si>
  <si>
    <t>Toplam</t>
  </si>
  <si>
    <t>Erkek</t>
  </si>
  <si>
    <t>Erkek
Oranı
(%)</t>
  </si>
  <si>
    <t>Kadın</t>
  </si>
  <si>
    <t>Kadın
Oranı
(%)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</si>
  <si>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</si>
  <si>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</si>
  <si>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</si>
  <si>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</si>
  <si>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</si>
  <si>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</si>
  <si>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</si>
  <si>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</si>
  <si>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</si>
  <si>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</si>
  <si>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</si>
  <si>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</si>
  <si>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</si>
  <si>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</si>
  <si>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</si>
  <si>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</si>
  <si>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</si>
  <si>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</si>
  <si>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</si>
  <si>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Tablo 3</t>
  </si>
  <si>
    <t>Yaş grubu</t>
  </si>
  <si>
    <t>Akkişla</t>
  </si>
  <si>
    <t>Bünyan</t>
  </si>
  <si>
    <t>Hacilar</t>
  </si>
  <si>
    <t>Özvatan</t>
  </si>
  <si>
    <t>Pinarbaşi</t>
  </si>
  <si>
    <t>Sarioğlan</t>
  </si>
  <si>
    <t>Sariz</t>
  </si>
  <si>
    <t>Yahyali</t>
  </si>
  <si>
    <t>Yaş Grubu
Genel
Toplam</t>
  </si>
  <si>
    <t>Yaş Grubu
Oranı
(%)</t>
  </si>
  <si>
    <t>Erkek Oranı (%)</t>
  </si>
  <si>
    <t>Kadın Oranı (%)</t>
  </si>
  <si>
    <t>BAŞA DÖN</t>
  </si>
  <si>
    <t>İlçe</t>
  </si>
  <si>
    <t>Belediye</t>
  </si>
  <si>
    <t>KOCASİNAN</t>
  </si>
  <si>
    <t>Kocasinan Belediyesi</t>
  </si>
  <si>
    <t>Himmetdede Belediyesi</t>
  </si>
  <si>
    <t>Düver Belediyesi</t>
  </si>
  <si>
    <t>Yemliha Belediyesi</t>
  </si>
  <si>
    <t>Amarat Belediyesi</t>
  </si>
  <si>
    <t>MELİKGAZİ</t>
  </si>
  <si>
    <t>Melikgazi Belediyesi</t>
  </si>
  <si>
    <t>Ağirnas Belediyesi</t>
  </si>
  <si>
    <t>AKKIŞLA</t>
  </si>
  <si>
    <t>Akkişla Belediyesi</t>
  </si>
  <si>
    <t>Gömürgen Belediyesi</t>
  </si>
  <si>
    <t>Kululu Belediyesi</t>
  </si>
  <si>
    <t>BÜNYAN</t>
  </si>
  <si>
    <t>Bünyan Belediyesi</t>
  </si>
  <si>
    <t>Elbaşi Belediyesi</t>
  </si>
  <si>
    <t>Akmescit Belediyesi</t>
  </si>
  <si>
    <t>Yeni Süksün Belediyesi</t>
  </si>
  <si>
    <t>Koyunabdal Belediyesi</t>
  </si>
  <si>
    <t>Büyüktuzhisar Belediyesi</t>
  </si>
  <si>
    <t>Güllüce Belediyesi</t>
  </si>
  <si>
    <t>Karakaya Belediyesi</t>
  </si>
  <si>
    <t>DEVELİ</t>
  </si>
  <si>
    <t>Develi Belediyesi</t>
  </si>
  <si>
    <t>Şihli Belediyesi</t>
  </si>
  <si>
    <t>Zile Belediyesi</t>
  </si>
  <si>
    <t>Sindelhöyük Belediyesi</t>
  </si>
  <si>
    <t>Gazi Belediyesi</t>
  </si>
  <si>
    <t>FELAHİYE</t>
  </si>
  <si>
    <t>Felahiye Belediyesi</t>
  </si>
  <si>
    <t>Kayapinar Belediyesi</t>
  </si>
  <si>
    <t>Büyük Toraman Belediyesi</t>
  </si>
  <si>
    <t>HACILAR</t>
  </si>
  <si>
    <t>Hacilar Belediyesi</t>
  </si>
  <si>
    <t>İNCESU</t>
  </si>
  <si>
    <t>İncesu Belediyesi</t>
  </si>
  <si>
    <t>ÖZVATAN</t>
  </si>
  <si>
    <t>Özvatan Belediyesi</t>
  </si>
  <si>
    <t>Küpeli Belediyesi</t>
  </si>
  <si>
    <t>PINARBAŞI</t>
  </si>
  <si>
    <t>Pinarbaşi Belediyesi</t>
  </si>
  <si>
    <t>Pazarören Belediyesi</t>
  </si>
  <si>
    <t>Kaynar Belediyesi</t>
  </si>
  <si>
    <t>SARIOĞLAN</t>
  </si>
  <si>
    <t>Sarioğlan Belediyesi</t>
  </si>
  <si>
    <t>Karaözü Belediyesi</t>
  </si>
  <si>
    <t>Palas Belediyesi</t>
  </si>
  <si>
    <t>Gaziler Belediyesi</t>
  </si>
  <si>
    <t>Çiftlik Belediyesi</t>
  </si>
  <si>
    <t>Alamettin Belediyesi</t>
  </si>
  <si>
    <t>SARIZ</t>
  </si>
  <si>
    <t>Sariz Belediyesi</t>
  </si>
  <si>
    <t>Yeşilkent Belediyesi</t>
  </si>
  <si>
    <t>TALAS</t>
  </si>
  <si>
    <t>Talas Belediyesi</t>
  </si>
  <si>
    <t>TOMARZA</t>
  </si>
  <si>
    <t>Tomarza Belediyesi</t>
  </si>
  <si>
    <t>Dadaloğlu Belediyesi</t>
  </si>
  <si>
    <t>Emiruşaği Belediyesi</t>
  </si>
  <si>
    <t>YAHYALI</t>
  </si>
  <si>
    <t>Yahyali Belediyesi</t>
  </si>
  <si>
    <t>Derebağ Belediyesi</t>
  </si>
  <si>
    <t>YEŞİLHİSAR</t>
  </si>
  <si>
    <t>Yeşilhisar Belediyesi</t>
  </si>
  <si>
    <t>YILLAR</t>
  </si>
  <si>
    <t>-</t>
  </si>
  <si>
    <r>
      <t>Kayıt tarihi:</t>
    </r>
    <r>
      <rPr>
        <sz val="10"/>
        <rFont val="Arial Tur"/>
        <family val="0"/>
      </rPr>
      <t xml:space="preserve"> 01.06.2011</t>
    </r>
  </si>
  <si>
    <t>Yaş Grubu 
Payı
(%)</t>
  </si>
  <si>
    <r>
      <t>Kayıt Tarihi</t>
    </r>
    <r>
      <rPr>
        <sz val="10"/>
        <rFont val="Arial Tur"/>
        <family val="0"/>
      </rPr>
      <t xml:space="preserve"> : 07.09.2011</t>
    </r>
  </si>
  <si>
    <r>
      <t>Kayıt Tarihi :</t>
    </r>
    <r>
      <rPr>
        <sz val="10"/>
        <rFont val="Arial Tur"/>
        <family val="0"/>
      </rPr>
      <t xml:space="preserve"> 07.09.2011</t>
    </r>
  </si>
  <si>
    <r>
      <t xml:space="preserve">Kayıt Tarihi : </t>
    </r>
    <r>
      <rPr>
        <sz val="10"/>
        <rFont val="Arial Tur"/>
        <family val="0"/>
      </rPr>
      <t>07.09.2011</t>
    </r>
  </si>
  <si>
    <t>İLÇE, YAŞ GRUBU VE CİNSİYETE GÖRE NÜFUS DAĞILIMI (2009)</t>
  </si>
  <si>
    <t>TABLO 4.1:</t>
  </si>
  <si>
    <t>TABLO 4.2:</t>
  </si>
  <si>
    <t>İLÇE, YAŞ GRUBU VE CİNSİYETE GÖRE NÜFUS DAĞILIMI (2010)</t>
  </si>
  <si>
    <t>İLÇE, YAŞ GRUBU VE CİNSİYETE GÖRE NÜFUS DAĞILIMI (2011)</t>
  </si>
  <si>
    <r>
      <t xml:space="preserve"> İLÇE, YAŞ GRUBU VE CİNSİYETE GÖRE NÜFUS DAĞILIMI (2009)
 </t>
    </r>
    <r>
      <rPr>
        <sz val="10"/>
        <rFont val="Arial Tur"/>
        <family val="0"/>
      </rPr>
      <t>(ADRESE DAYALI NÜFUS KAYIT SİSTEMİ)</t>
    </r>
  </si>
  <si>
    <r>
      <t xml:space="preserve"> İLÇE, YAŞ GRUBU VE CİNSİYETE GÖRE NÜFUS DAĞILIMI (2010)
</t>
    </r>
    <r>
      <rPr>
        <sz val="10"/>
        <rFont val="Arial Tur"/>
        <family val="0"/>
      </rPr>
      <t>(ADRESE DAYALI NÜFUS KAYIT SİSTEMİ)</t>
    </r>
  </si>
  <si>
    <r>
      <t xml:space="preserve"> İLÇE, YAŞ GRUBU VE CİNSİYETE GÖRE NÜFUS DAĞILIMI (2011)
 </t>
    </r>
    <r>
      <rPr>
        <sz val="10"/>
        <rFont val="Arial Tur"/>
        <family val="0"/>
      </rPr>
      <t>(ADRESE DAYALI NÜFUS KAYIT SİSTEMİ)</t>
    </r>
  </si>
  <si>
    <t>Tablo 4.1</t>
  </si>
  <si>
    <t>Tablo 4.2</t>
  </si>
  <si>
    <t>Tablo 4.3</t>
  </si>
  <si>
    <t>TABLO 4.3:</t>
  </si>
  <si>
    <t>Tablo 4.4</t>
  </si>
  <si>
    <r>
      <t xml:space="preserve">Kayıt Yeri: </t>
    </r>
    <r>
      <rPr>
        <sz val="10"/>
        <rFont val="Arial Tur"/>
        <family val="0"/>
      </rPr>
      <t>http://tuikapp.tuik.gov.tr/adnksdagitapp/adnks.zul</t>
    </r>
  </si>
  <si>
    <r>
      <t xml:space="preserve">Kaynak : </t>
    </r>
    <r>
      <rPr>
        <sz val="10"/>
        <rFont val="Arial Tur"/>
        <family val="0"/>
      </rPr>
      <t>TÜİK</t>
    </r>
  </si>
  <si>
    <r>
      <t xml:space="preserve">Kaynak: </t>
    </r>
    <r>
      <rPr>
        <sz val="10"/>
        <rFont val="Arial Tur"/>
        <family val="0"/>
      </rPr>
      <t>TÜİK</t>
    </r>
  </si>
  <si>
    <r>
      <t xml:space="preserve"> İLÇE, YAŞ GRUBU VE CİNSİYETE GÖRE NÜFUS DAĞILIMI (2012)
 </t>
    </r>
    <r>
      <rPr>
        <sz val="10"/>
        <rFont val="Arial Tur"/>
        <family val="0"/>
      </rPr>
      <t>(ADRESE DAYALI NÜFUS KAYIT SİSTEMİ)</t>
    </r>
  </si>
  <si>
    <r>
      <t xml:space="preserve">Kayıt Tarihi : </t>
    </r>
    <r>
      <rPr>
        <sz val="10"/>
        <rFont val="Arial Tur"/>
        <family val="0"/>
      </rPr>
      <t>27.01.2012</t>
    </r>
  </si>
  <si>
    <r>
      <t xml:space="preserve">Kayıt Tarihi: </t>
    </r>
    <r>
      <rPr>
        <sz val="10"/>
        <rFont val="Arial Tur"/>
        <family val="0"/>
      </rPr>
      <t>12.02.2013</t>
    </r>
  </si>
  <si>
    <t>TABLO 4.4:</t>
  </si>
  <si>
    <t>İLÇE, YAŞ GRUBU VE CİNSİYETE GÖRE NÜFUS DAĞILIMI (2012)</t>
  </si>
  <si>
    <r>
      <t>Kaynak</t>
    </r>
    <r>
      <rPr>
        <sz val="10"/>
        <rFont val="Arial Tur"/>
        <family val="0"/>
      </rPr>
      <t>:Kayseri Valiliği</t>
    </r>
  </si>
  <si>
    <t>TABLO 4.5:</t>
  </si>
  <si>
    <t>İLÇE, YAŞ GRUBU VE CİNSİYETE GÖRE NÜFUS DAĞILIMI (2013)</t>
  </si>
  <si>
    <t>TABLO 6:</t>
  </si>
  <si>
    <t>Tablo 6</t>
  </si>
  <si>
    <t>Tablo 4.5</t>
  </si>
  <si>
    <t>İL VE İLÇE MERKEZLERİ</t>
  </si>
  <si>
    <t>BELDE VE KÖYLER</t>
  </si>
  <si>
    <r>
      <t xml:space="preserve">Kayıt Tarihi: </t>
    </r>
    <r>
      <rPr>
        <sz val="10"/>
        <rFont val="Arial Tur"/>
        <family val="0"/>
      </rPr>
      <t>18.02.2014</t>
    </r>
  </si>
  <si>
    <t>119.81</t>
  </si>
  <si>
    <t>598.85</t>
  </si>
  <si>
    <t>528.03</t>
  </si>
  <si>
    <t>548.19</t>
  </si>
  <si>
    <t>542.34</t>
  </si>
  <si>
    <t xml:space="preserve"> İLÇE. YAŞ GRUBU VE CİNSİYETE GÖRE NÜFUS DAĞILIMI (2013)
 (ADRESE DAYALI NÜFUS KAYIT SİSTEMİ)</t>
  </si>
  <si>
    <t>Tablo 4.6</t>
  </si>
  <si>
    <t xml:space="preserve"> İLÇE. YAŞ GRUBU VE CİNSİYETE GÖRE NÜFUS DAĞILIMI (2014)
 (ADRESE DAYALI NÜFUS KAYIT SİSTEMİ)</t>
  </si>
  <si>
    <t>TABLO 4.6:</t>
  </si>
  <si>
    <t>İLÇE, YAŞ GRUBU VE CİNSİYETE GÖRE NÜFUS DAĞILIMI (2014)</t>
  </si>
  <si>
    <t>YERLEŞİM YERİ BELGESİ</t>
  </si>
  <si>
    <t>VERİLEN NÜFUS 
VE AİLE CÜZDANLARI</t>
  </si>
  <si>
    <r>
      <t>Kayıt Tarihi</t>
    </r>
    <r>
      <rPr>
        <sz val="10"/>
        <rFont val="Arial Tur"/>
        <family val="0"/>
      </rPr>
      <t xml:space="preserve"> : 07.04.2015</t>
    </r>
  </si>
  <si>
    <r>
      <t xml:space="preserve">YILLAR İTİBARİYLE BELEDİYE TEŞKİLATI OLAN YERLEŞİM YERLERİNİN NÜFUSU (2009-2014)
</t>
    </r>
    <r>
      <rPr>
        <sz val="10"/>
        <rFont val="Arial Tur"/>
        <family val="0"/>
      </rPr>
      <t xml:space="preserve"> ( ADRESE DAYALI NÜFUS KAYIT SİSTEMİ)</t>
    </r>
  </si>
  <si>
    <r>
      <t>Güncelleme Tarihi:</t>
    </r>
    <r>
      <rPr>
        <sz val="10"/>
        <rFont val="Arial Tur"/>
        <family val="0"/>
      </rPr>
      <t xml:space="preserve"> 07.04.2015</t>
    </r>
  </si>
  <si>
    <t>YILLAR İTİBARİYLE BELEDİYE TEŞKİLATI OLAN YERLEŞİM YERLERİNİN NÜFUSU(2009-2014)</t>
  </si>
  <si>
    <r>
      <t xml:space="preserve">Kayıt Tarihi: </t>
    </r>
    <r>
      <rPr>
        <sz val="10"/>
        <rFont val="Arial Tur"/>
        <family val="0"/>
      </rPr>
      <t>07.04.2015</t>
    </r>
  </si>
  <si>
    <r>
      <t xml:space="preserve">Kayıt Yeri: </t>
    </r>
    <r>
      <rPr>
        <sz val="10"/>
        <rFont val="Arial Tur"/>
        <family val="0"/>
      </rPr>
      <t>http://www.tuik.gov.tr/PreTablo.do?alt_id=1059</t>
    </r>
  </si>
  <si>
    <t>TABLO 5.1:</t>
  </si>
  <si>
    <r>
      <t>Kayıt Tarihi :</t>
    </r>
    <r>
      <rPr>
        <sz val="10"/>
        <rFont val="Arial Tur"/>
        <family val="0"/>
      </rPr>
      <t xml:space="preserve"> 15.02.2016</t>
    </r>
  </si>
  <si>
    <t>TABLO 5.2:</t>
  </si>
  <si>
    <r>
      <t>Günceleme tarihi:</t>
    </r>
    <r>
      <rPr>
        <sz val="10"/>
        <rFont val="Arial Tur"/>
        <family val="0"/>
      </rPr>
      <t xml:space="preserve"> 21.08.2017</t>
    </r>
  </si>
  <si>
    <r>
      <t xml:space="preserve">Kaynak: </t>
    </r>
    <r>
      <rPr>
        <sz val="10"/>
        <rFont val="Arial Tur"/>
        <family val="0"/>
      </rPr>
      <t>TÜİK verilerinde 2015, 2016 yıllarına ait veriler yer almamaktadır.</t>
    </r>
  </si>
  <si>
    <t xml:space="preserve"> YILLAR İTİBARİYLE NÜFUS İŞLEMLERİ SAYILARI (2009-2017)</t>
  </si>
  <si>
    <r>
      <t xml:space="preserve">Günceleme tarihi: </t>
    </r>
    <r>
      <rPr>
        <sz val="10"/>
        <rFont val="Arial Tur"/>
        <family val="0"/>
      </rPr>
      <t>06</t>
    </r>
    <r>
      <rPr>
        <sz val="10"/>
        <rFont val="Arial Tur"/>
        <family val="0"/>
      </rPr>
      <t>.11.2018</t>
    </r>
  </si>
  <si>
    <r>
      <t xml:space="preserve">Kayıt Yeri: </t>
    </r>
    <r>
      <rPr>
        <sz val="10"/>
        <rFont val="Arial Tur"/>
        <family val="0"/>
      </rPr>
      <t>İl Nüfus ve Vatandaşlık Müdürlüğü 2009, 2010, 2011, 2012, 2013, 2014, 2015, 2016 ve 2017 Yılı Brifingleri</t>
    </r>
  </si>
  <si>
    <t>YILLAR İTİBARİYLE NÜFUS İŞLEMLERİ SAYILARI (2009-2017)</t>
  </si>
  <si>
    <r>
      <t xml:space="preserve">Kayıt Yeri: </t>
    </r>
    <r>
      <rPr>
        <sz val="10"/>
        <rFont val="Arial Tur"/>
        <family val="0"/>
      </rPr>
      <t>Kayseri Valiliği İl Brifingi ve http://www.tuik.gov.tr/PreTablo.do?alt_id=1059</t>
    </r>
  </si>
  <si>
    <r>
      <t xml:space="preserve">YILLAR İTİBARİYLE KAYSERİ İLİ YAŞ GRUBU VE CİNSİYETE GÖRE NÜFUS DAĞILIMI (2009-2014)
</t>
    </r>
    <r>
      <rPr>
        <sz val="9"/>
        <rFont val="Arial Tur"/>
        <family val="0"/>
      </rPr>
      <t>(ADRESE DAYALI NÜFUS KAYIT SİSTEMİ)</t>
    </r>
  </si>
  <si>
    <r>
      <t>Kayıt Tarihi</t>
    </r>
    <r>
      <rPr>
        <sz val="10"/>
        <rFont val="Arial Tur"/>
        <family val="0"/>
      </rPr>
      <t xml:space="preserve"> : 07.11.2018</t>
    </r>
  </si>
  <si>
    <t>TABLO 3.1:</t>
  </si>
  <si>
    <t>YILLAR İTİBARİYLE KAYSERİ İLİ YAŞ GRUBU VE CİNSİYETE GÖRE NÜFUS DAĞILIMI (2009-2014)</t>
  </si>
  <si>
    <t>TABLO 3.2:</t>
  </si>
  <si>
    <t xml:space="preserve"> 6 247</t>
  </si>
  <si>
    <t xml:space="preserve"> 30 603</t>
  </si>
  <si>
    <t xml:space="preserve"> 65 745</t>
  </si>
  <si>
    <t xml:space="preserve"> 5 861</t>
  </si>
  <si>
    <t xml:space="preserve"> 12 414</t>
  </si>
  <si>
    <t xml:space="preserve"> 27 969</t>
  </si>
  <si>
    <t xml:space="preserve"> 4 164</t>
  </si>
  <si>
    <t xml:space="preserve"> 24 080</t>
  </si>
  <si>
    <t xml:space="preserve"> 14 552</t>
  </si>
  <si>
    <t xml:space="preserve"> 9 583</t>
  </si>
  <si>
    <t xml:space="preserve"> 163 773</t>
  </si>
  <si>
    <t xml:space="preserve"> 22 166</t>
  </si>
  <si>
    <t xml:space="preserve"> 36 076</t>
  </si>
  <si>
    <t xml:space="preserve"> 16 098</t>
  </si>
  <si>
    <t xml:space="preserve"> 396 912</t>
  </si>
  <si>
    <t xml:space="preserve"> 571 166</t>
  </si>
  <si>
    <r>
      <t>Güncelleme Tarihi :</t>
    </r>
    <r>
      <rPr>
        <sz val="10"/>
        <rFont val="Arial Tur"/>
        <family val="0"/>
      </rPr>
      <t xml:space="preserve"> 19.03.2020</t>
    </r>
  </si>
  <si>
    <t>1 389 680</t>
  </si>
  <si>
    <t xml:space="preserve"> 696 658</t>
  </si>
  <si>
    <t xml:space="preserve"> 693 022</t>
  </si>
  <si>
    <t>1 407 409</t>
  </si>
  <si>
    <t xml:space="preserve"> 705 545</t>
  </si>
  <si>
    <t xml:space="preserve"> 701 864</t>
  </si>
  <si>
    <r>
      <t xml:space="preserve">YILLAR İTİBARİYLE BELEDİYE TEŞKİLATI OLAN YERLEŞİM YERLERİNİN NÜFUSU (2015-2019)
</t>
    </r>
    <r>
      <rPr>
        <sz val="10"/>
        <rFont val="Arial Tur"/>
        <family val="0"/>
      </rPr>
      <t xml:space="preserve"> ( ADRESE DAYALI NÜFUS KAYIT SİSTEMİ)</t>
    </r>
  </si>
  <si>
    <t>YILLAR İTİBARİYLE BELEDİYE TEŞKİLATI OLAN YERLEŞİM YERLERİNİN NÜFUSU(2015-2019)</t>
  </si>
  <si>
    <r>
      <t xml:space="preserve">Kaynak: </t>
    </r>
    <r>
      <rPr>
        <sz val="10"/>
        <rFont val="Arial Tur"/>
        <family val="0"/>
      </rPr>
      <t>TÜİK, Doğum Yeri İstatistikleri</t>
    </r>
  </si>
  <si>
    <r>
      <t xml:space="preserve">Kayıt Yeri: </t>
    </r>
    <r>
      <rPr>
        <sz val="10"/>
        <rFont val="Arial Tur"/>
        <family val="0"/>
      </rPr>
      <t>https://data.tuik.gov.tr/Kategori/GetKategori?p=nufus-ve-demografi-109&amp;dil=1</t>
    </r>
  </si>
  <si>
    <r>
      <t>Kayıt Tarihi</t>
    </r>
    <r>
      <rPr>
        <sz val="10"/>
        <rFont val="Arial Tur"/>
        <family val="0"/>
      </rPr>
      <t xml:space="preserve"> : 28.09.2021</t>
    </r>
  </si>
  <si>
    <t xml:space="preserve">Toplam nüfus
</t>
  </si>
  <si>
    <r>
      <t>İkamet 
ettikleri ilde doğanlar</t>
    </r>
    <r>
      <rPr>
        <sz val="9"/>
        <rFont val="Arial"/>
        <family val="2"/>
      </rPr>
      <t xml:space="preserve"> 
(%)</t>
    </r>
  </si>
  <si>
    <r>
      <t>Farklı 
bir ilde doğanlar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(%)</t>
    </r>
  </si>
  <si>
    <r>
      <t xml:space="preserve">Yurt 
dışında doğanlar </t>
    </r>
    <r>
      <rPr>
        <sz val="9"/>
        <rFont val="Arial"/>
        <family val="2"/>
      </rPr>
      <t xml:space="preserve"> 
(%)</t>
    </r>
  </si>
  <si>
    <r>
      <t>Doğum yeri  bilinmeyen</t>
    </r>
    <r>
      <rPr>
        <sz val="9"/>
        <rFont val="Arial"/>
        <family val="2"/>
      </rPr>
      <t xml:space="preserve">
 (%)</t>
    </r>
  </si>
  <si>
    <t>Farklı 
bir ilde doğanlar</t>
  </si>
  <si>
    <t>İkamet ettikleri ilde doğanlar</t>
  </si>
  <si>
    <t>Yurt
 dışında doğanlar</t>
  </si>
  <si>
    <t>Doğum
 yeri bilinmeyen</t>
  </si>
  <si>
    <t>Tablo 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</si>
  <si>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</si>
  <si>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</si>
  <si>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</si>
  <si>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</si>
  <si>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</si>
  <si>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</si>
  <si>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</si>
  <si>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</si>
  <si>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2016-2017</t>
  </si>
  <si>
    <t>2017-2018</t>
  </si>
  <si>
    <t>2018-2019</t>
  </si>
  <si>
    <t>2019-2020</t>
  </si>
  <si>
    <t>* Yıllık nüfus artış hızları hesaplanırken, ilgili dönemin son yılına ait idari bölünüş yapısı dikkate alınmıştır.</t>
  </si>
  <si>
    <r>
      <t xml:space="preserve">Kaynak: </t>
    </r>
    <r>
      <rPr>
        <sz val="10"/>
        <rFont val="Arial Tur"/>
        <family val="0"/>
      </rPr>
      <t>TUİK, Adrese Dayalı Nüfus Kayıt Sistemi (ADNKS) Sonuçları</t>
    </r>
  </si>
  <si>
    <t xml:space="preserve"> NÜFUS ARTIŞ HIZI* (‰) </t>
  </si>
  <si>
    <t>2015-2016</t>
  </si>
  <si>
    <t>Tablo 8</t>
  </si>
  <si>
    <t>NÜFUS YOĞUNULUĞU</t>
  </si>
  <si>
    <t>2006-2007</t>
  </si>
  <si>
    <t>Tablo 9</t>
  </si>
  <si>
    <t xml:space="preserve">Tek ebeveyn ve çocuklardan oluşan çekirdek aile 
</t>
  </si>
  <si>
    <t xml:space="preserve">Toplam
</t>
  </si>
  <si>
    <t xml:space="preserve">Baba ve çocuklardan oluşan çekirdek aile 
</t>
  </si>
  <si>
    <t xml:space="preserve">Anne ve çocuklardan oluşan çekirdek aile 
</t>
  </si>
  <si>
    <t xml:space="preserve">Sadece
eşlerden
 oluşan 
çekirdek aile 
</t>
  </si>
  <si>
    <t xml:space="preserve">Eşler ve
çocuklardan
oluşan 
çekirdek aile 
</t>
  </si>
  <si>
    <r>
      <t xml:space="preserve">Kaynak: </t>
    </r>
    <r>
      <rPr>
        <sz val="10"/>
        <rFont val="Arial Tur"/>
        <family val="0"/>
      </rPr>
      <t>TÜİK, Adrese Dayalı Nüfus Kayıt Sistemi</t>
    </r>
  </si>
  <si>
    <t>Tablo 10</t>
  </si>
  <si>
    <t xml:space="preserve">Tek kişilik hanehalkı </t>
  </si>
  <si>
    <t xml:space="preserve">Tek çekirdek aileden oluşan hanehalkı 
</t>
  </si>
  <si>
    <t xml:space="preserve">En az bir çekirdek aile ve diğer kişilerden oluşan hanehalkı 
</t>
  </si>
  <si>
    <t xml:space="preserve">Çekirdek aile bulunmayan birden fazla kişiden oluşan hanehalkı 
</t>
  </si>
  <si>
    <t xml:space="preserve">
Hane Halk Tipleri
</t>
  </si>
  <si>
    <t xml:space="preserve">Yıllar
</t>
  </si>
  <si>
    <t>Tablo 11</t>
  </si>
  <si>
    <t>Tablo 12</t>
  </si>
  <si>
    <t>Hiç evlenmedi</t>
  </si>
  <si>
    <t>Evli</t>
  </si>
  <si>
    <t>Boşandı</t>
  </si>
  <si>
    <t>Eşi öldü</t>
  </si>
  <si>
    <t>Bilinmeyen</t>
  </si>
  <si>
    <t>Yabancılar kapsama alınmamıştır.</t>
  </si>
  <si>
    <t>Tablo 13</t>
  </si>
  <si>
    <t>Yaş Grubu</t>
  </si>
  <si>
    <t xml:space="preserve">0-14 </t>
  </si>
  <si>
    <t>15-64</t>
  </si>
  <si>
    <t>65 +</t>
  </si>
  <si>
    <t>Tablo 14</t>
  </si>
  <si>
    <t xml:space="preserve">
Toplam yaş bağımlılık oranı (%)
</t>
  </si>
  <si>
    <t xml:space="preserve">
Çocuk
bağımlılık oranı (%)
</t>
  </si>
  <si>
    <t xml:space="preserve">
Yaşlı bağımlılık oranı (%)
</t>
  </si>
  <si>
    <t>TABLO 7:</t>
  </si>
  <si>
    <t>TABLO 8:</t>
  </si>
  <si>
    <t>TABLO 9:</t>
  </si>
  <si>
    <t>TABLO 10:</t>
  </si>
  <si>
    <t>TABLO 11:</t>
  </si>
  <si>
    <t>TABLO 12:</t>
  </si>
  <si>
    <t>TABLO 13:</t>
  </si>
  <si>
    <r>
      <t xml:space="preserve">Kaynak: </t>
    </r>
    <r>
      <rPr>
        <sz val="10"/>
        <rFont val="Arial Tur"/>
        <family val="0"/>
      </rPr>
      <t>Kayseri Valiliği ve TÜİK Adrese Dayalı Nüfus Kayıt Sistemi</t>
    </r>
  </si>
  <si>
    <r>
      <t xml:space="preserve">Kaynak: </t>
    </r>
    <r>
      <rPr>
        <sz val="10"/>
        <rFont val="Arial Tur"/>
        <family val="0"/>
      </rPr>
      <t>TÜİK Adrese Dayalı Kayıt Sistemi</t>
    </r>
  </si>
  <si>
    <t>YILLAR İTİBARİYLE KAYSERİ İLİ YAŞ GRUBU VE CİNSİYETE GÖRE NÜFUS DAĞILIMI (2015-2021)</t>
  </si>
  <si>
    <t>2020-2021</t>
  </si>
  <si>
    <r>
      <t xml:space="preserve">Güncelleme Tarihi: </t>
    </r>
    <r>
      <rPr>
        <sz val="10"/>
        <rFont val="Arial Tur"/>
        <family val="0"/>
      </rPr>
      <t>21.04.2022</t>
    </r>
  </si>
  <si>
    <t xml:space="preserve">YILLAR İTİBARİYLE İKAMET EDİLEN İL VE DOĞUM YERİ DURUMUNA GÖRE NÜFUS (2014-2021)
</t>
  </si>
  <si>
    <t>YILLAR İTİBARİYLE İKAMET EDİLEN İL VE DOĞUM YERİ DURUMUNA GÖRE NÜFUS (2014-2021)</t>
  </si>
  <si>
    <t>GÖÇ İSTATİSTİKLERİ</t>
  </si>
  <si>
    <t>NÜFUS İSTATİSTİKLERİ</t>
  </si>
  <si>
    <t>TABLO 15:</t>
  </si>
  <si>
    <t>Tablo 15</t>
  </si>
  <si>
    <t>Toplam Nüfus</t>
  </si>
  <si>
    <t>Aldığı Göç</t>
  </si>
  <si>
    <t>Verdiği Göç</t>
  </si>
  <si>
    <t>Net Göç</t>
  </si>
  <si>
    <t>Net Göç hızı</t>
  </si>
  <si>
    <r>
      <t>Kayıt Tarihi</t>
    </r>
    <r>
      <rPr>
        <sz val="10"/>
        <rFont val="Arial Tur"/>
        <family val="0"/>
      </rPr>
      <t xml:space="preserve"> : 28.04.2022</t>
    </r>
  </si>
  <si>
    <r>
      <t xml:space="preserve">Kaynak: </t>
    </r>
    <r>
      <rPr>
        <sz val="10"/>
        <rFont val="Arial Tur"/>
        <family val="0"/>
      </rPr>
      <t>TÜİK, Adrese Dayalı Nüfus Kayıt Sistemi Göç İstatistikleri</t>
    </r>
  </si>
  <si>
    <t>İstanbul</t>
  </si>
  <si>
    <t xml:space="preserve">Batı Marmara </t>
  </si>
  <si>
    <t>Ege</t>
  </si>
  <si>
    <t>Doğu Marmara</t>
  </si>
  <si>
    <t>Batı Anadolu</t>
  </si>
  <si>
    <t>Akdeniz</t>
  </si>
  <si>
    <t>Orta Anadolu</t>
  </si>
  <si>
    <t>Batı Karadeniz</t>
  </si>
  <si>
    <t>Doğu Karadeniz</t>
  </si>
  <si>
    <t>Kuzeydoğu Anadolu</t>
  </si>
  <si>
    <t>Ortadoğu Anadolu</t>
  </si>
  <si>
    <t>Güneydoğu Anadolu</t>
  </si>
  <si>
    <t>TR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</si>
  <si>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</si>
  <si>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</si>
  <si>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</si>
  <si>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</si>
  <si>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</si>
  <si>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</si>
  <si>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</si>
  <si>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</si>
  <si>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</si>
  <si>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TRA</t>
  </si>
  <si>
    <t>TRB</t>
  </si>
  <si>
    <t>TRC</t>
  </si>
  <si>
    <r>
      <t>Kayıt Tarihi</t>
    </r>
    <r>
      <rPr>
        <sz val="10"/>
        <rFont val="Arial Tur"/>
        <family val="0"/>
      </rPr>
      <t xml:space="preserve"> : 28.04.2022</t>
    </r>
  </si>
  <si>
    <r>
      <t xml:space="preserve">Kayıt Yeri: </t>
    </r>
    <r>
      <rPr>
        <sz val="10"/>
        <rFont val="Arial Tur"/>
        <family val="0"/>
      </rPr>
      <t>https://data.tuik.gov.tr/Kategori/GetKategori?p=nufus-ve-demografi-109&amp;dil=1</t>
    </r>
  </si>
  <si>
    <r>
      <t xml:space="preserve">Kaynak: </t>
    </r>
    <r>
      <rPr>
        <sz val="10"/>
        <rFont val="Arial Tur"/>
        <family val="0"/>
      </rPr>
      <t>TÜİK, Adrese Dayalı Nüfus Kayıt Sistemi Göç İstatistikleri</t>
    </r>
  </si>
  <si>
    <t>Bölgeler</t>
  </si>
  <si>
    <t>Türkiye</t>
  </si>
  <si>
    <t>YILLAR İTİBARİYLE İİBS-1 DÜZEYİNDE TEMEL GÖÇ İSTATİSTİKLERİ (2007-2014)</t>
  </si>
  <si>
    <t>Net Göç hızı (‰)</t>
  </si>
  <si>
    <t>Aldığı Göç*</t>
  </si>
  <si>
    <t>Verdiği Göç*</t>
  </si>
  <si>
    <t>(*): Bölge içindeki illerin birbirleri arasındaki göç kapsanmamıştır.</t>
  </si>
  <si>
    <t>2007-2008 **</t>
  </si>
  <si>
    <t>2008-2009 **</t>
  </si>
  <si>
    <t>2009-2010 **</t>
  </si>
  <si>
    <t>2010-2011 **</t>
  </si>
  <si>
    <t>2011-2012 **</t>
  </si>
  <si>
    <t>2012-2013 **</t>
  </si>
  <si>
    <t>2013-2014 **</t>
  </si>
  <si>
    <t xml:space="preserve">Verdiği Göç* </t>
  </si>
  <si>
    <t>2015-2016 **</t>
  </si>
  <si>
    <t>2016-2017 **</t>
  </si>
  <si>
    <t>2017-2018 ***</t>
  </si>
  <si>
    <t>2018-2019 ***</t>
  </si>
  <si>
    <t>2019-2020 ***</t>
  </si>
  <si>
    <t>2020-2021 ***</t>
  </si>
  <si>
    <t>(***): Türkiye'de ikamet eden yabancı nüfus kapsanmıştır.</t>
  </si>
  <si>
    <t>(**):Türkiye'de ikamet eden yabancı nüfus kapsanmamıştır.</t>
  </si>
  <si>
    <t>TOPLUMSAL CİNSİYET İSTATİSTİKLERİ</t>
  </si>
  <si>
    <t>TABLO 18:</t>
  </si>
  <si>
    <t>Boşanmalar
(Olay yerine göre)</t>
  </si>
  <si>
    <r>
      <t>Kayıt Tarihi</t>
    </r>
    <r>
      <rPr>
        <sz val="10"/>
        <rFont val="Arial Tur"/>
        <family val="0"/>
      </rPr>
      <t xml:space="preserve"> : 29.04.2022</t>
    </r>
  </si>
  <si>
    <r>
      <t xml:space="preserve">Kaynak: </t>
    </r>
    <r>
      <rPr>
        <sz val="10"/>
        <rFont val="Arial Tur"/>
        <family val="0"/>
      </rPr>
      <t>TÜİK, Nüfus ve Vatandaşlık İşleri Genel Müdürlüğü</t>
    </r>
  </si>
  <si>
    <t>(*): Boşanma verileri güncel idari kayıtlarla revize edilmiştir.</t>
  </si>
  <si>
    <t>Kaba Boşanma Hızı (‰)
(Olay yerine göre)</t>
  </si>
  <si>
    <t>Evlenmeler
(Olay yerine göre)</t>
  </si>
  <si>
    <t>(*): Evlenme verileri güncel idari kayıtlarla revize edilmiştir.</t>
  </si>
  <si>
    <t>Kaba Evlenme Hızı (‰)
(Olay yerine göre)</t>
  </si>
  <si>
    <t>Tablo 18</t>
  </si>
  <si>
    <t>Akraba Evliliği Sayısı
(Olay yerine göre)</t>
  </si>
  <si>
    <t>Akraba Evliliği Oranı
(Olay yerine göre)</t>
  </si>
  <si>
    <t>TR72 
(Kayseri, Sivas, Yozgat)</t>
  </si>
  <si>
    <t xml:space="preserve">KAYSERİ 
TR721 </t>
  </si>
  <si>
    <t>SİVAS 
TR722</t>
  </si>
  <si>
    <t>YOZGAT
TR723</t>
  </si>
  <si>
    <r>
      <t>Kayıt Yeri:</t>
    </r>
    <r>
      <rPr>
        <sz val="10"/>
        <rFont val="Arial Tur"/>
        <family val="0"/>
      </rPr>
      <t xml:space="preserve"> https://data.tuik.gov.tr/Kategori/GetKategori?p=nufus-ve-demografi-109&amp;dil=1</t>
    </r>
  </si>
  <si>
    <r>
      <t xml:space="preserve">Kaynak: </t>
    </r>
    <r>
      <rPr>
        <sz val="10"/>
        <rFont val="Arial Tur"/>
        <family val="0"/>
      </rPr>
      <t>TUİK</t>
    </r>
    <r>
      <rPr>
        <b/>
        <sz val="10"/>
        <rFont val="Arial Tur"/>
        <family val="0"/>
      </rPr>
      <t xml:space="preserve">, </t>
    </r>
    <r>
      <rPr>
        <sz val="10"/>
        <rFont val="Arial Tur"/>
        <family val="0"/>
      </rPr>
      <t>Nüfus ve Vatandaşlık İşleri Genel Müdürlüğü</t>
    </r>
  </si>
  <si>
    <t>TABLO 21:</t>
  </si>
  <si>
    <t>Tablo 21</t>
  </si>
  <si>
    <t>16-19</t>
  </si>
  <si>
    <t>75+</t>
  </si>
  <si>
    <t>TR72 (Kayseri, Sivas, Yozgat)</t>
  </si>
  <si>
    <t>TR721 Kayseri</t>
  </si>
  <si>
    <t>TR722 Sivas</t>
  </si>
  <si>
    <t>TR723 Yozgat</t>
  </si>
  <si>
    <t>İLLER</t>
  </si>
  <si>
    <r>
      <t>Kayıt tarihi:</t>
    </r>
    <r>
      <rPr>
        <sz val="10"/>
        <rFont val="Arial Tur"/>
        <family val="0"/>
      </rPr>
      <t xml:space="preserve"> 16.05.2022</t>
    </r>
  </si>
  <si>
    <r>
      <t>Kayıt Tarihi</t>
    </r>
    <r>
      <rPr>
        <sz val="10"/>
        <rFont val="Arial Tur"/>
        <family val="0"/>
      </rPr>
      <t xml:space="preserve"> : 16.05.2022</t>
    </r>
  </si>
  <si>
    <r>
      <t>Kayıt tarihi:</t>
    </r>
    <r>
      <rPr>
        <sz val="10"/>
        <rFont val="Arial Tur"/>
        <family val="0"/>
      </rPr>
      <t xml:space="preserve"> 18.05.2022</t>
    </r>
  </si>
  <si>
    <t xml:space="preserve"> YILLAR İTİBARİYLE TR72 İLLERİNDE YAŞ GRUBUNA GÖRE BOŞANMALAR (2001-2021)</t>
  </si>
  <si>
    <t>Bilimöeyen</t>
  </si>
  <si>
    <t xml:space="preserve"> YILLAR İTİBARİYLE TR72 İLLERİNDE YAŞ GRUBUNA GÖRE EVLENMELER (2001-2021)</t>
  </si>
  <si>
    <t>16-17</t>
  </si>
  <si>
    <t>18-19</t>
  </si>
  <si>
    <t>TABLO 14:</t>
  </si>
  <si>
    <r>
      <t>Kayıt Tarihi</t>
    </r>
    <r>
      <rPr>
        <sz val="10"/>
        <rFont val="Arial Tur"/>
        <family val="0"/>
      </rPr>
      <t xml:space="preserve"> : 20.02.2023</t>
    </r>
  </si>
  <si>
    <r>
      <t xml:space="preserve">Kayıt Yeri: </t>
    </r>
    <r>
      <rPr>
        <sz val="10"/>
        <rFont val="Arial Tur"/>
        <family val="0"/>
      </rPr>
      <t>https://data.tuik.gov.tr/Kategori/GetKategori?p=Nufus-ve-Demografi-109</t>
    </r>
  </si>
  <si>
    <t>TABLO 16:</t>
  </si>
  <si>
    <t>TABLO 17.1:</t>
  </si>
  <si>
    <t>TABLO 17.2:</t>
  </si>
  <si>
    <t>TABLO 19:</t>
  </si>
  <si>
    <t>TABLO 20.1:</t>
  </si>
  <si>
    <t>TABLO 20.2:</t>
  </si>
  <si>
    <t>TABLO 22:</t>
  </si>
  <si>
    <t>TABLO 23.1:</t>
  </si>
  <si>
    <t>TABLO 23.2:</t>
  </si>
  <si>
    <t>Tablo 16</t>
  </si>
  <si>
    <t>Tablo 17.1</t>
  </si>
  <si>
    <t>Tablo 17.2</t>
  </si>
  <si>
    <t>Tablo 19</t>
  </si>
  <si>
    <t>Tablo 20.1</t>
  </si>
  <si>
    <t>Tablo 20.2</t>
  </si>
  <si>
    <t>Tablo 22</t>
  </si>
  <si>
    <t>Tablo 23.1</t>
  </si>
  <si>
    <t>Tablo 23.2</t>
  </si>
  <si>
    <t>2021-2022</t>
  </si>
  <si>
    <r>
      <t>Günceleme tarihi:</t>
    </r>
    <r>
      <rPr>
        <sz val="10"/>
        <rFont val="Arial Tur"/>
        <family val="0"/>
      </rPr>
      <t xml:space="preserve"> 20.02.2023</t>
    </r>
  </si>
  <si>
    <t xml:space="preserve"> YILLAR İTİBARİYLE NÜFUSUN İLÇELERE GÖRE DAĞILIMI (2009-2022)</t>
  </si>
  <si>
    <t>YILLAR İTİBARİYLE NÜFUSUN İLÇELERE GÖRE DAĞILIMI (2009-2022)</t>
  </si>
  <si>
    <r>
      <t xml:space="preserve">YILLAR İTİBARİYLE KAYSERİ İLİ YAŞ GRUBU VE CİNSİYETE GÖRE NÜFUS DAĞILIMI (2009-2022)
</t>
    </r>
    <r>
      <rPr>
        <sz val="9"/>
        <rFont val="Arial Tur"/>
        <family val="0"/>
      </rPr>
      <t>(ADRESE DAYALI NÜFUS KAYIT SİSTEMİ)</t>
    </r>
  </si>
  <si>
    <t>1 441 523</t>
  </si>
  <si>
    <t xml:space="preserve"> 721 809</t>
  </si>
  <si>
    <t xml:space="preserve"> 719 714</t>
  </si>
  <si>
    <r>
      <t>Güncelleme Tarihi:</t>
    </r>
    <r>
      <rPr>
        <sz val="10"/>
        <rFont val="Arial Tur"/>
        <family val="0"/>
      </rPr>
      <t xml:space="preserve"> 20.02.2023</t>
    </r>
  </si>
  <si>
    <r>
      <t xml:space="preserve">YILLAR İTİBARİYLE CİNSİYETE GÖRE İL/İLÇE VE BELDE/KÖY NÜFUS DAĞILIMI (2007-2022)
</t>
    </r>
    <r>
      <rPr>
        <sz val="9"/>
        <rFont val="Arial Tur"/>
        <family val="0"/>
      </rPr>
      <t>(ADRESE DAYALI NÜFUS KAYIT SİSTEMİ)</t>
    </r>
  </si>
  <si>
    <t>YILLAR İTİBARİYLE CİNSİYETE GÖRE İL/İLÇE VE BELDE/KÖY NÜFUS DAĞILIMI (2007-2022)</t>
  </si>
  <si>
    <t>2021*</t>
  </si>
  <si>
    <t>TABLO 24:</t>
  </si>
  <si>
    <t xml:space="preserve">Kaba Ölüm Hızı (‰)
</t>
  </si>
  <si>
    <t xml:space="preserve">Bebek Ölüm Hızı (‰)
</t>
  </si>
  <si>
    <t>Kaba İntihar Hızı
 (yüz binde )</t>
  </si>
  <si>
    <t>Tablo 24</t>
  </si>
  <si>
    <t>2021-2022 ***</t>
  </si>
  <si>
    <t>YILLAR İTİBARİYLE İBBS-1 DÜZEYİNDE YAŞ GRUBUNA GÖRE EVLENMELER (2001-2011)</t>
  </si>
  <si>
    <t>YILLAR İTİBARİYLE İBBS-1 DÜZEYİNDE YAŞ GRUBUNA GÖRE BOŞANMALAR (2001-2011)</t>
  </si>
  <si>
    <t>YILLAR İTİBARİYLE İBBS-1 DÜZEYİNDE TEMEL GÖÇ İSTATİSTİKLERİ (2007-2014)</t>
  </si>
  <si>
    <t>YILLAR İTİBARİYLE ÖLÜM İSTATİSTİKLERİ  (2009-2022)</t>
  </si>
  <si>
    <r>
      <t>Kayıt Tarihi</t>
    </r>
    <r>
      <rPr>
        <sz val="10"/>
        <rFont val="Arial Tur"/>
        <family val="0"/>
      </rPr>
      <t xml:space="preserve"> : 18.07.2023</t>
    </r>
  </si>
  <si>
    <r>
      <t>GüncellemeTarihi</t>
    </r>
    <r>
      <rPr>
        <sz val="10"/>
        <rFont val="Arial Tur"/>
        <family val="0"/>
      </rPr>
      <t xml:space="preserve"> : 14.02.2024</t>
    </r>
  </si>
  <si>
    <t xml:space="preserve">
YILLAR İTİBARİYLE ORTALAMA HANEHALKI BÜYÜKLÜĞÜ (2008-2023)
</t>
  </si>
  <si>
    <t>YILLAR İTİBARİYLE ORTALAMA HANEHALKI BÜYÜKLĞÜ (2008-2023)</t>
  </si>
  <si>
    <t>YILLAR İTİBARİYLE CİNSİYETE GÖRE ORTANCA YAŞ (2007-2023)</t>
  </si>
  <si>
    <t>YILLAR İTİBARİYLE YAŞ BAĞIMLILIK ORANLARI (2007-2023)</t>
  </si>
  <si>
    <r>
      <t>Güncelleme Tarihi</t>
    </r>
    <r>
      <rPr>
        <sz val="10"/>
        <rFont val="Arial Tur"/>
        <family val="0"/>
      </rPr>
      <t>: 14.02.2024</t>
    </r>
  </si>
  <si>
    <t>YILLAR İTİBARİYLE İLLERE VE CİNSİYETE GÖRE YABANCI NÜFUS (2021-2023)</t>
  </si>
  <si>
    <t>2022-2023</t>
  </si>
  <si>
    <t>YILLAR İTİBARİYLE NÜFUS ARTIŞ HIZI VE YOĞUNLUĞU (2007-2023)</t>
  </si>
  <si>
    <r>
      <t xml:space="preserve">Güncelleme Tarihi: </t>
    </r>
    <r>
      <rPr>
        <sz val="10"/>
        <rFont val="Arial Tur"/>
        <family val="0"/>
      </rPr>
      <t>11.03.2024</t>
    </r>
  </si>
  <si>
    <t xml:space="preserve">YILLAR İTİBARİYLE TEK ÇEKİRDEK AİLEDEN OLUŞAN HANEHALKLARININ TÜRLERE GÖRE SAYISI (2014-2023)
</t>
  </si>
  <si>
    <t>YILLAR İTİBARİYLE TEK ÇEKİRDEK AİLEDEN OLUŞAN HANEHALKLARININ TÜRLERE GÖRE SAYISI (2014-2023)</t>
  </si>
  <si>
    <t>YILLAR İTİBARİYLE HANEHALKI TİPLERİNE GÖRE HANEHALKI SAYISI (2014-2023)</t>
  </si>
  <si>
    <t>YILLAR İTİBARİYLE HANEHALKI TİPLERİNE GÖRE HANEHALKI SAYISI (2014-2024)</t>
  </si>
  <si>
    <t>YILLAR İTİBARİYLE TEMEL GÖÇ İSTATİSTİKLERİ (2007-2023)</t>
  </si>
  <si>
    <r>
      <t xml:space="preserve">Gğncelleme Tarihi: </t>
    </r>
    <r>
      <rPr>
        <sz val="10"/>
        <rFont val="Arial Tur"/>
        <family val="0"/>
      </rPr>
      <t>11.03.2024</t>
    </r>
  </si>
  <si>
    <t>2022*</t>
  </si>
  <si>
    <t>YILLAR İTİBARİYLE BOŞANMA SAYILARI VE BOŞANMA HIZLARI  (2001-2023)</t>
  </si>
  <si>
    <t>YILLAR İTİBARİYLE EVLENME SAYILARI VE EVLENME HIZLARI
 (2001-2023)</t>
  </si>
  <si>
    <t>YILLAR İTİBARİYLE EVLENME SAYILARI VE EVLENME HIZLARI  (2001-2023)</t>
  </si>
  <si>
    <t>YILLAR İTİBARİYLE  AKRABA EVLİLİĞİ SAYISI VE ORANI (2010-2023)</t>
  </si>
  <si>
    <t xml:space="preserve"> YILLAR İTİBARİYLE TR72 İLLERİNDE ORTALAMA EVLENME YAŞI  (2001-2023)</t>
  </si>
  <si>
    <t>YILLAR İTİBARİYLE TR72 İLLERİNDE ORTALAMA EVLENME YAŞI  (2001-2023)</t>
  </si>
  <si>
    <t/>
  </si>
  <si>
    <t xml:space="preserve"> YILLAR İTİBARİYLE TR72 İLLERİNDE YAŞ GRUBUNA GÖRE EVLENMELER (2011-2023)</t>
  </si>
  <si>
    <t>YILLAR İTİBARİYLE İBBS-1 DÜZEYİNDE YAŞ GRUBUNA GÖRE EVLENMELER (2011-2023)</t>
  </si>
  <si>
    <t xml:space="preserve"> YILLAR İTİBARİYLE TR72 İLLERİNDE YAŞ GRUBUNA GÖRE BOŞANMALAR (2011-2023)</t>
  </si>
  <si>
    <t>YILLAR İTİBARİYLE İBBS-1 DÜZEYİNDE YAŞ GRUBUNA GÖRE BOŞANMALAR (2011-2023)</t>
  </si>
  <si>
    <r>
      <t xml:space="preserve">YILLAR İTİBARİYLE YASAL MEDENİ DURUM VE CİNSİYETE GÖRE NÜFUSUN DAĞILIMI (2008-2023)
</t>
    </r>
    <r>
      <rPr>
        <sz val="9"/>
        <rFont val="Arial Tur"/>
        <family val="0"/>
      </rPr>
      <t>(+15 Yaş)</t>
    </r>
  </si>
  <si>
    <t>YILLAR İTİBARİYLE YASAL MEDENİ DURUM VE CİNSİYETE GÖRE NÜFUSUN DAĞILIMI (2008-2023)</t>
  </si>
  <si>
    <t>2022-2023 ***</t>
  </si>
  <si>
    <t>YILLAR İTİBARİYLE İİBS-1 DÜZEYİNDE TEMEL GÖÇ İSTATİSTİKLERİ (2015-2023)</t>
  </si>
  <si>
    <t>YILLAR İTİBARİYLE İBBS-1 DÜZEYİNDE TEMEL GÖÇ İSTATİSTİKLERİ (2015-20223)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</si>
</sst>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"/>
    <numFmt numFmtId="184" formatCode="#,##0.0"/>
    <numFmt numFmtId="185" formatCode="[$¥€-2]\ #,##0.00_);[Red]\([$€-2]\ #,##0.00\)"/>
    <numFmt numFmtId="186" formatCode="[$-41F]dd\ mmmm\ yyyy\ dddd"/>
    <numFmt numFmtId="187" formatCode="###\ ###\ ###"/>
    <numFmt numFmtId="188" formatCode="##\ ###\ ###"/>
    <numFmt numFmtId="189" formatCode="0.000"/>
    <numFmt numFmtId="190" formatCode="#,##0.000"/>
    <numFmt numFmtId="191" formatCode="[$€-2]\ #,##0.00_);[Red]\([$€-2]\ #,##0.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#,###,###"/>
    <numFmt numFmtId="199" formatCode="#,##0.0000"/>
    <numFmt numFmtId="200" formatCode="##\ ###\ ##0"/>
    <numFmt numFmtId="201" formatCode="##,###,###.0"/>
  </numFmts>
  <fonts count="75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b/>
      <i/>
      <sz val="10"/>
      <name val="Arial"/>
      <family val="2"/>
    </font>
    <font>
      <i/>
      <sz val="10"/>
      <name val="Arial Tur"/>
      <family val="0"/>
    </font>
    <font>
      <i/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8"/>
      <name val="Arial"/>
      <family val="2"/>
    </font>
    <font>
      <sz val="9"/>
      <name val="Arial Tu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u val="single"/>
      <sz val="10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0"/>
    </font>
    <font>
      <sz val="11"/>
      <name val="Calibri"/>
      <family val="2"/>
    </font>
    <font>
      <b/>
      <sz val="9"/>
      <name val="Arial Tu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7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Tur"/>
      <family val="0"/>
    </font>
    <font>
      <sz val="8"/>
      <color rgb="FF000000"/>
      <name val="Arial Tur"/>
      <family val="0"/>
    </font>
    <font>
      <b/>
      <sz val="10"/>
      <color theme="1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0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0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0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1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1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55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56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7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7" fontId="2" fillId="0" borderId="0">
      <alignment/>
      <protection/>
    </xf>
    <xf numFmtId="0" fontId="2" fillId="0" borderId="0">
      <alignment/>
      <protection/>
    </xf>
    <xf numFmtId="0" fontId="58" fillId="34" borderId="9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59" fillId="36" borderId="11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60" fillId="34" borderId="11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61" fillId="37" borderId="13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62" fillId="3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97" fontId="2" fillId="0" borderId="0">
      <alignment/>
      <protection/>
    </xf>
    <xf numFmtId="0" fontId="0" fillId="0" borderId="0">
      <alignment/>
      <protection/>
    </xf>
    <xf numFmtId="197" fontId="2" fillId="0" borderId="0">
      <alignment/>
      <protection/>
    </xf>
    <xf numFmtId="0" fontId="39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22" fillId="42" borderId="16" applyNumberFormat="0" applyFont="0" applyAlignment="0" applyProtection="0"/>
    <xf numFmtId="0" fontId="22" fillId="42" borderId="16" applyNumberFormat="0" applyFont="0" applyAlignment="0" applyProtection="0"/>
    <xf numFmtId="0" fontId="22" fillId="42" borderId="16" applyNumberFormat="0" applyFont="0" applyAlignment="0" applyProtection="0"/>
    <xf numFmtId="0" fontId="2" fillId="42" borderId="16" applyNumberFormat="0" applyFont="0" applyAlignment="0" applyProtection="0"/>
    <xf numFmtId="0" fontId="22" fillId="42" borderId="16" applyNumberFormat="0" applyFont="0" applyAlignment="0" applyProtection="0"/>
    <xf numFmtId="0" fontId="2" fillId="42" borderId="16" applyNumberFormat="0" applyFont="0" applyAlignment="0" applyProtection="0"/>
    <xf numFmtId="0" fontId="64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65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5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51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51" fillId="5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1" fillId="5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247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1" fillId="35" borderId="20" xfId="0" applyFont="1" applyFill="1" applyBorder="1" applyAlignment="1">
      <alignment horizontal="center" wrapText="1"/>
    </xf>
    <xf numFmtId="0" fontId="1" fillId="55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3" fontId="1" fillId="35" borderId="2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3" fontId="13" fillId="0" borderId="20" xfId="0" applyNumberFormat="1" applyFont="1" applyBorder="1" applyAlignment="1">
      <alignment horizontal="center" wrapText="1" readingOrder="1"/>
    </xf>
    <xf numFmtId="3" fontId="13" fillId="0" borderId="25" xfId="0" applyNumberFormat="1" applyFont="1" applyBorder="1" applyAlignment="1">
      <alignment horizontal="center" wrapText="1" readingOrder="1"/>
    </xf>
    <xf numFmtId="4" fontId="8" fillId="0" borderId="25" xfId="0" applyNumberFormat="1" applyFont="1" applyBorder="1" applyAlignment="1">
      <alignment horizontal="center" wrapText="1" readingOrder="1"/>
    </xf>
    <xf numFmtId="2" fontId="8" fillId="0" borderId="25" xfId="0" applyNumberFormat="1" applyFont="1" applyBorder="1" applyAlignment="1">
      <alignment horizontal="center" readingOrder="1"/>
    </xf>
    <xf numFmtId="0" fontId="13" fillId="0" borderId="25" xfId="0" applyFont="1" applyBorder="1" applyAlignment="1">
      <alignment horizontal="center" wrapText="1" readingOrder="1"/>
    </xf>
    <xf numFmtId="3" fontId="11" fillId="35" borderId="26" xfId="0" applyNumberFormat="1" applyFont="1" applyFill="1" applyBorder="1" applyAlignment="1">
      <alignment horizontal="center" wrapText="1" readingOrder="1"/>
    </xf>
    <xf numFmtId="4" fontId="6" fillId="35" borderId="26" xfId="0" applyNumberFormat="1" applyFont="1" applyFill="1" applyBorder="1" applyAlignment="1">
      <alignment horizontal="center" wrapText="1" readingOrder="1"/>
    </xf>
    <xf numFmtId="2" fontId="6" fillId="35" borderId="26" xfId="0" applyNumberFormat="1" applyFont="1" applyFill="1" applyBorder="1" applyAlignment="1">
      <alignment horizontal="center" readingOrder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3" fillId="0" borderId="27" xfId="0" applyNumberFormat="1" applyFont="1" applyBorder="1" applyAlignment="1">
      <alignment horizontal="center" wrapText="1" readingOrder="1"/>
    </xf>
    <xf numFmtId="4" fontId="14" fillId="55" borderId="20" xfId="0" applyNumberFormat="1" applyFont="1" applyFill="1" applyBorder="1" applyAlignment="1">
      <alignment horizontal="center" wrapText="1" readingOrder="1"/>
    </xf>
    <xf numFmtId="4" fontId="14" fillId="55" borderId="28" xfId="0" applyNumberFormat="1" applyFont="1" applyFill="1" applyBorder="1" applyAlignment="1">
      <alignment horizontal="center" wrapText="1" readingOrder="1"/>
    </xf>
    <xf numFmtId="0" fontId="13" fillId="0" borderId="27" xfId="0" applyFont="1" applyBorder="1" applyAlignment="1">
      <alignment horizontal="center" wrapText="1" readingOrder="1"/>
    </xf>
    <xf numFmtId="0" fontId="13" fillId="0" borderId="20" xfId="0" applyFont="1" applyBorder="1" applyAlignment="1">
      <alignment horizontal="center" wrapText="1" readingOrder="1"/>
    </xf>
    <xf numFmtId="2" fontId="14" fillId="55" borderId="20" xfId="0" applyNumberFormat="1" applyFont="1" applyFill="1" applyBorder="1" applyAlignment="1">
      <alignment horizontal="center" wrapText="1" readingOrder="1"/>
    </xf>
    <xf numFmtId="2" fontId="14" fillId="55" borderId="28" xfId="0" applyNumberFormat="1" applyFont="1" applyFill="1" applyBorder="1" applyAlignment="1">
      <alignment horizontal="center" wrapText="1" readingOrder="1"/>
    </xf>
    <xf numFmtId="0" fontId="13" fillId="0" borderId="27" xfId="0" applyFont="1" applyFill="1" applyBorder="1" applyAlignment="1">
      <alignment horizontal="center" wrapText="1" readingOrder="1"/>
    </xf>
    <xf numFmtId="0" fontId="13" fillId="0" borderId="20" xfId="0" applyFont="1" applyFill="1" applyBorder="1" applyAlignment="1">
      <alignment horizontal="center" wrapText="1" readingOrder="1"/>
    </xf>
    <xf numFmtId="2" fontId="14" fillId="0" borderId="20" xfId="0" applyNumberFormat="1" applyFont="1" applyFill="1" applyBorder="1" applyAlignment="1">
      <alignment horizontal="center" wrapText="1" readingOrder="1"/>
    </xf>
    <xf numFmtId="2" fontId="14" fillId="0" borderId="28" xfId="0" applyNumberFormat="1" applyFont="1" applyFill="1" applyBorder="1" applyAlignment="1">
      <alignment horizontal="center" wrapText="1" readingOrder="1"/>
    </xf>
    <xf numFmtId="2" fontId="8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11" fillId="55" borderId="32" xfId="0" applyFont="1" applyFill="1" applyBorder="1" applyAlignment="1">
      <alignment horizontal="center" wrapText="1" readingOrder="1"/>
    </xf>
    <xf numFmtId="3" fontId="13" fillId="0" borderId="33" xfId="0" applyNumberFormat="1" applyFont="1" applyBorder="1" applyAlignment="1">
      <alignment horizontal="center" wrapText="1" readingOrder="1"/>
    </xf>
    <xf numFmtId="4" fontId="14" fillId="55" borderId="25" xfId="0" applyNumberFormat="1" applyFont="1" applyFill="1" applyBorder="1" applyAlignment="1">
      <alignment horizontal="center" wrapText="1" readingOrder="1"/>
    </xf>
    <xf numFmtId="4" fontId="14" fillId="55" borderId="34" xfId="0" applyNumberFormat="1" applyFont="1" applyFill="1" applyBorder="1" applyAlignment="1">
      <alignment horizontal="center" wrapText="1" readingOrder="1"/>
    </xf>
    <xf numFmtId="0" fontId="13" fillId="0" borderId="33" xfId="0" applyFont="1" applyBorder="1" applyAlignment="1">
      <alignment horizontal="center" wrapText="1" readingOrder="1"/>
    </xf>
    <xf numFmtId="2" fontId="14" fillId="55" borderId="25" xfId="0" applyNumberFormat="1" applyFont="1" applyFill="1" applyBorder="1" applyAlignment="1">
      <alignment horizontal="center" wrapText="1" readingOrder="1"/>
    </xf>
    <xf numFmtId="2" fontId="14" fillId="55" borderId="34" xfId="0" applyNumberFormat="1" applyFont="1" applyFill="1" applyBorder="1" applyAlignment="1">
      <alignment horizontal="center" wrapText="1" readingOrder="1"/>
    </xf>
    <xf numFmtId="0" fontId="13" fillId="0" borderId="33" xfId="0" applyFont="1" applyFill="1" applyBorder="1" applyAlignment="1">
      <alignment horizontal="center" wrapText="1" readingOrder="1"/>
    </xf>
    <xf numFmtId="0" fontId="13" fillId="0" borderId="25" xfId="0" applyFont="1" applyFill="1" applyBorder="1" applyAlignment="1">
      <alignment horizontal="center" wrapText="1" readingOrder="1"/>
    </xf>
    <xf numFmtId="2" fontId="14" fillId="0" borderId="25" xfId="0" applyNumberFormat="1" applyFont="1" applyFill="1" applyBorder="1" applyAlignment="1">
      <alignment horizontal="center" wrapText="1" readingOrder="1"/>
    </xf>
    <xf numFmtId="2" fontId="14" fillId="0" borderId="34" xfId="0" applyNumberFormat="1" applyFont="1" applyFill="1" applyBorder="1" applyAlignment="1">
      <alignment horizontal="center" wrapText="1" readingOrder="1"/>
    </xf>
    <xf numFmtId="2" fontId="8" fillId="0" borderId="35" xfId="0" applyNumberFormat="1" applyFont="1" applyBorder="1" applyAlignment="1">
      <alignment horizontal="center"/>
    </xf>
    <xf numFmtId="49" fontId="11" fillId="55" borderId="32" xfId="0" applyNumberFormat="1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13" fillId="0" borderId="36" xfId="0" applyFont="1" applyBorder="1" applyAlignment="1">
      <alignment horizontal="center" wrapText="1" readingOrder="1"/>
    </xf>
    <xf numFmtId="0" fontId="13" fillId="0" borderId="19" xfId="0" applyFont="1" applyBorder="1" applyAlignment="1">
      <alignment horizontal="center" wrapText="1" readingOrder="1"/>
    </xf>
    <xf numFmtId="4" fontId="14" fillId="55" borderId="19" xfId="0" applyNumberFormat="1" applyFont="1" applyFill="1" applyBorder="1" applyAlignment="1">
      <alignment horizontal="center" wrapText="1" readingOrder="1"/>
    </xf>
    <xf numFmtId="4" fontId="14" fillId="55" borderId="37" xfId="0" applyNumberFormat="1" applyFont="1" applyFill="1" applyBorder="1" applyAlignment="1">
      <alignment horizontal="center" wrapText="1" readingOrder="1"/>
    </xf>
    <xf numFmtId="2" fontId="14" fillId="55" borderId="19" xfId="0" applyNumberFormat="1" applyFont="1" applyFill="1" applyBorder="1" applyAlignment="1">
      <alignment horizontal="center" wrapText="1" readingOrder="1"/>
    </xf>
    <xf numFmtId="2" fontId="14" fillId="55" borderId="37" xfId="0" applyNumberFormat="1" applyFont="1" applyFill="1" applyBorder="1" applyAlignment="1">
      <alignment horizontal="center" wrapText="1" readingOrder="1"/>
    </xf>
    <xf numFmtId="0" fontId="13" fillId="0" borderId="36" xfId="0" applyFont="1" applyFill="1" applyBorder="1" applyAlignment="1">
      <alignment horizontal="center" wrapText="1" readingOrder="1"/>
    </xf>
    <xf numFmtId="0" fontId="13" fillId="0" borderId="19" xfId="0" applyFont="1" applyFill="1" applyBorder="1" applyAlignment="1">
      <alignment horizontal="center" wrapText="1" readingOrder="1"/>
    </xf>
    <xf numFmtId="2" fontId="14" fillId="0" borderId="19" xfId="0" applyNumberFormat="1" applyFont="1" applyFill="1" applyBorder="1" applyAlignment="1">
      <alignment horizontal="center" wrapText="1" readingOrder="1"/>
    </xf>
    <xf numFmtId="2" fontId="14" fillId="0" borderId="37" xfId="0" applyNumberFormat="1" applyFont="1" applyFill="1" applyBorder="1" applyAlignment="1">
      <alignment horizontal="center" wrapText="1" readingOrder="1"/>
    </xf>
    <xf numFmtId="2" fontId="8" fillId="0" borderId="3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55" borderId="39" xfId="0" applyFont="1" applyFill="1" applyBorder="1" applyAlignment="1">
      <alignment horizontal="center" wrapText="1" readingOrder="1"/>
    </xf>
    <xf numFmtId="3" fontId="11" fillId="0" borderId="40" xfId="0" applyNumberFormat="1" applyFont="1" applyBorder="1" applyAlignment="1">
      <alignment horizontal="center" wrapText="1" readingOrder="1"/>
    </xf>
    <xf numFmtId="4" fontId="16" fillId="55" borderId="41" xfId="0" applyNumberFormat="1" applyFont="1" applyFill="1" applyBorder="1" applyAlignment="1">
      <alignment horizontal="center" wrapText="1" readingOrder="1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2" fontId="8" fillId="55" borderId="25" xfId="0" applyNumberFormat="1" applyFont="1" applyFill="1" applyBorder="1" applyAlignment="1">
      <alignment horizontal="center" wrapText="1" readingOrder="1"/>
    </xf>
    <xf numFmtId="0" fontId="13" fillId="0" borderId="43" xfId="0" applyFont="1" applyBorder="1" applyAlignment="1">
      <alignment horizontal="center" wrapText="1" readingOrder="1"/>
    </xf>
    <xf numFmtId="2" fontId="8" fillId="55" borderId="43" xfId="0" applyNumberFormat="1" applyFont="1" applyFill="1" applyBorder="1" applyAlignment="1">
      <alignment horizontal="center" wrapText="1" readingOrder="1"/>
    </xf>
    <xf numFmtId="3" fontId="13" fillId="0" borderId="43" xfId="0" applyNumberFormat="1" applyFont="1" applyBorder="1" applyAlignment="1">
      <alignment horizontal="center" wrapText="1" readingOrder="1"/>
    </xf>
    <xf numFmtId="0" fontId="1" fillId="35" borderId="29" xfId="0" applyFont="1" applyFill="1" applyBorder="1" applyAlignment="1">
      <alignment horizontal="center" vertical="top" wrapText="1"/>
    </xf>
    <xf numFmtId="3" fontId="1" fillId="35" borderId="29" xfId="0" applyNumberFormat="1" applyFont="1" applyFill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0" fontId="1" fillId="35" borderId="24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0" fillId="0" borderId="0" xfId="0" applyFill="1" applyAlignment="1">
      <alignment/>
    </xf>
    <xf numFmtId="3" fontId="2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3" fontId="13" fillId="0" borderId="45" xfId="0" applyNumberFormat="1" applyFont="1" applyBorder="1" applyAlignment="1">
      <alignment horizontal="center" wrapText="1" readingOrder="1"/>
    </xf>
    <xf numFmtId="0" fontId="13" fillId="0" borderId="45" xfId="0" applyFont="1" applyBorder="1" applyAlignment="1">
      <alignment horizontal="center" wrapText="1" readingOrder="1"/>
    </xf>
    <xf numFmtId="3" fontId="11" fillId="35" borderId="46" xfId="0" applyNumberFormat="1" applyFont="1" applyFill="1" applyBorder="1" applyAlignment="1">
      <alignment horizontal="center" wrapText="1" readingOrder="1"/>
    </xf>
    <xf numFmtId="2" fontId="8" fillId="0" borderId="38" xfId="0" applyNumberFormat="1" applyFont="1" applyBorder="1" applyAlignment="1">
      <alignment horizontal="center" readingOrder="1"/>
    </xf>
    <xf numFmtId="2" fontId="8" fillId="0" borderId="35" xfId="0" applyNumberFormat="1" applyFont="1" applyBorder="1" applyAlignment="1">
      <alignment horizontal="center" readingOrder="1"/>
    </xf>
    <xf numFmtId="2" fontId="8" fillId="0" borderId="47" xfId="0" applyNumberFormat="1" applyFont="1" applyBorder="1" applyAlignment="1">
      <alignment horizontal="center" readingOrder="1"/>
    </xf>
    <xf numFmtId="2" fontId="6" fillId="35" borderId="44" xfId="0" applyNumberFormat="1" applyFont="1" applyFill="1" applyBorder="1" applyAlignment="1">
      <alignment horizontal="center" readingOrder="1"/>
    </xf>
    <xf numFmtId="0" fontId="0" fillId="0" borderId="0" xfId="0" applyBorder="1" applyAlignment="1">
      <alignment/>
    </xf>
    <xf numFmtId="4" fontId="16" fillId="55" borderId="48" xfId="0" applyNumberFormat="1" applyFont="1" applyFill="1" applyBorder="1" applyAlignment="1">
      <alignment horizontal="center" wrapText="1" readingOrder="1"/>
    </xf>
    <xf numFmtId="3" fontId="13" fillId="0" borderId="27" xfId="0" applyNumberFormat="1" applyFont="1" applyBorder="1" applyAlignment="1">
      <alignment horizontal="center" vertical="center" wrapText="1" readingOrder="1"/>
    </xf>
    <xf numFmtId="3" fontId="2" fillId="0" borderId="0" xfId="0" applyNumberFormat="1" applyFont="1" applyAlignment="1">
      <alignment horizontal="center" vertical="center" readingOrder="1"/>
    </xf>
    <xf numFmtId="4" fontId="14" fillId="55" borderId="20" xfId="0" applyNumberFormat="1" applyFont="1" applyFill="1" applyBorder="1" applyAlignment="1">
      <alignment horizontal="center" vertical="center" wrapText="1" readingOrder="1"/>
    </xf>
    <xf numFmtId="4" fontId="14" fillId="55" borderId="29" xfId="0" applyNumberFormat="1" applyFont="1" applyFill="1" applyBorder="1" applyAlignment="1">
      <alignment horizontal="center" vertical="center" wrapText="1" readingOrder="1"/>
    </xf>
    <xf numFmtId="3" fontId="13" fillId="0" borderId="45" xfId="0" applyNumberFormat="1" applyFont="1" applyBorder="1" applyAlignment="1">
      <alignment horizontal="center" vertical="center" wrapText="1" readingOrder="1"/>
    </xf>
    <xf numFmtId="4" fontId="14" fillId="55" borderId="25" xfId="0" applyNumberFormat="1" applyFont="1" applyFill="1" applyBorder="1" applyAlignment="1">
      <alignment horizontal="center" vertical="center" wrapText="1" readingOrder="1"/>
    </xf>
    <xf numFmtId="4" fontId="14" fillId="55" borderId="35" xfId="0" applyNumberFormat="1" applyFont="1" applyFill="1" applyBorder="1" applyAlignment="1">
      <alignment horizontal="center" vertical="center" wrapText="1" readingOrder="1"/>
    </xf>
    <xf numFmtId="3" fontId="2" fillId="0" borderId="36" xfId="0" applyNumberFormat="1" applyFont="1" applyBorder="1" applyAlignment="1">
      <alignment horizontal="center" vertical="center" readingOrder="1"/>
    </xf>
    <xf numFmtId="3" fontId="2" fillId="0" borderId="25" xfId="0" applyNumberFormat="1" applyFont="1" applyBorder="1" applyAlignment="1">
      <alignment horizontal="center" vertical="center" readingOrder="1"/>
    </xf>
    <xf numFmtId="3" fontId="2" fillId="0" borderId="33" xfId="0" applyNumberFormat="1" applyFont="1" applyBorder="1" applyAlignment="1">
      <alignment horizontal="center" vertical="center" readingOrder="1"/>
    </xf>
    <xf numFmtId="3" fontId="2" fillId="0" borderId="49" xfId="0" applyNumberFormat="1" applyFont="1" applyBorder="1" applyAlignment="1">
      <alignment horizontal="center" vertical="center" readingOrder="1"/>
    </xf>
    <xf numFmtId="3" fontId="2" fillId="0" borderId="50" xfId="0" applyNumberFormat="1" applyFont="1" applyBorder="1" applyAlignment="1">
      <alignment horizontal="center" vertical="center" readingOrder="1"/>
    </xf>
    <xf numFmtId="3" fontId="2" fillId="0" borderId="19" xfId="0" applyNumberFormat="1" applyFont="1" applyBorder="1" applyAlignment="1">
      <alignment horizontal="center" vertical="center" readingOrder="1"/>
    </xf>
    <xf numFmtId="3" fontId="2" fillId="0" borderId="51" xfId="0" applyNumberFormat="1" applyFont="1" applyBorder="1" applyAlignment="1">
      <alignment horizontal="center" vertical="center" readingOrder="1"/>
    </xf>
    <xf numFmtId="0" fontId="2" fillId="0" borderId="45" xfId="0" applyFont="1" applyBorder="1" applyAlignment="1">
      <alignment horizontal="center" vertical="center" readingOrder="1"/>
    </xf>
    <xf numFmtId="4" fontId="14" fillId="55" borderId="34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Border="1" applyAlignment="1">
      <alignment horizontal="center" vertical="center" wrapText="1" readingOrder="1"/>
    </xf>
    <xf numFmtId="0" fontId="13" fillId="0" borderId="25" xfId="0" applyFont="1" applyBorder="1" applyAlignment="1">
      <alignment horizontal="center" vertical="center" wrapText="1" readingOrder="1"/>
    </xf>
    <xf numFmtId="0" fontId="2" fillId="0" borderId="49" xfId="0" applyFont="1" applyBorder="1" applyAlignment="1">
      <alignment horizontal="center" vertical="center" readingOrder="1"/>
    </xf>
    <xf numFmtId="0" fontId="13" fillId="0" borderId="36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center" vertical="center" wrapText="1" readingOrder="1"/>
    </xf>
    <xf numFmtId="4" fontId="14" fillId="55" borderId="19" xfId="0" applyNumberFormat="1" applyFont="1" applyFill="1" applyBorder="1" applyAlignment="1">
      <alignment horizontal="center" vertical="center" wrapText="1" readingOrder="1"/>
    </xf>
    <xf numFmtId="0" fontId="2" fillId="0" borderId="43" xfId="0" applyFont="1" applyBorder="1" applyAlignment="1">
      <alignment horizontal="center" vertical="center" readingOrder="1"/>
    </xf>
    <xf numFmtId="4" fontId="14" fillId="55" borderId="38" xfId="0" applyNumberFormat="1" applyFont="1" applyFill="1" applyBorder="1" applyAlignment="1">
      <alignment horizontal="center" vertical="center" wrapText="1" readingOrder="1"/>
    </xf>
    <xf numFmtId="3" fontId="2" fillId="0" borderId="27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4" fontId="14" fillId="55" borderId="28" xfId="0" applyNumberFormat="1" applyFont="1" applyFill="1" applyBorder="1" applyAlignment="1">
      <alignment horizontal="center" vertical="center" wrapText="1" readingOrder="1"/>
    </xf>
    <xf numFmtId="3" fontId="2" fillId="0" borderId="5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 wrapText="1" readingOrder="1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 readingOrder="1"/>
    </xf>
    <xf numFmtId="0" fontId="2" fillId="0" borderId="43" xfId="0" applyFont="1" applyBorder="1" applyAlignment="1">
      <alignment horizontal="center" vertical="center"/>
    </xf>
    <xf numFmtId="4" fontId="14" fillId="55" borderId="37" xfId="0" applyNumberFormat="1" applyFont="1" applyFill="1" applyBorder="1" applyAlignment="1">
      <alignment horizontal="center" vertical="center" wrapText="1" readingOrder="1"/>
    </xf>
    <xf numFmtId="4" fontId="16" fillId="55" borderId="41" xfId="0" applyNumberFormat="1" applyFont="1" applyFill="1" applyBorder="1" applyAlignment="1">
      <alignment horizontal="center" vertical="center" wrapText="1" readingOrder="1"/>
    </xf>
    <xf numFmtId="4" fontId="16" fillId="55" borderId="57" xfId="0" applyNumberFormat="1" applyFont="1" applyFill="1" applyBorder="1" applyAlignment="1">
      <alignment horizontal="center" vertical="center" wrapText="1" readingOrder="1"/>
    </xf>
    <xf numFmtId="0" fontId="13" fillId="0" borderId="58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 readingOrder="1"/>
    </xf>
    <xf numFmtId="0" fontId="13" fillId="0" borderId="20" xfId="0" applyFont="1" applyBorder="1" applyAlignment="1">
      <alignment horizontal="center" vertical="center" wrapText="1" readingOrder="1"/>
    </xf>
    <xf numFmtId="3" fontId="11" fillId="0" borderId="41" xfId="0" applyNumberFormat="1" applyFont="1" applyBorder="1" applyAlignment="1">
      <alignment horizontal="center" vertical="center" wrapText="1" readingOrder="1"/>
    </xf>
    <xf numFmtId="2" fontId="14" fillId="55" borderId="20" xfId="0" applyNumberFormat="1" applyFont="1" applyFill="1" applyBorder="1" applyAlignment="1">
      <alignment horizontal="center" vertical="center" wrapText="1" readingOrder="1"/>
    </xf>
    <xf numFmtId="2" fontId="14" fillId="55" borderId="25" xfId="0" applyNumberFormat="1" applyFont="1" applyFill="1" applyBorder="1" applyAlignment="1">
      <alignment horizontal="center" vertical="center" wrapText="1" readingOrder="1"/>
    </xf>
    <xf numFmtId="2" fontId="14" fillId="55" borderId="19" xfId="0" applyNumberFormat="1" applyFont="1" applyFill="1" applyBorder="1" applyAlignment="1">
      <alignment horizontal="center" vertical="center" wrapText="1" readingOrder="1"/>
    </xf>
    <xf numFmtId="2" fontId="16" fillId="55" borderId="41" xfId="0" applyNumberFormat="1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 readingOrder="1"/>
    </xf>
    <xf numFmtId="0" fontId="13" fillId="0" borderId="59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 readingOrder="1"/>
    </xf>
    <xf numFmtId="0" fontId="2" fillId="0" borderId="4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 readingOrder="1"/>
    </xf>
    <xf numFmtId="3" fontId="13" fillId="0" borderId="25" xfId="0" applyNumberFormat="1" applyFont="1" applyBorder="1" applyAlignment="1">
      <alignment horizontal="center" vertical="center" wrapText="1" readingOrder="1"/>
    </xf>
    <xf numFmtId="0" fontId="13" fillId="0" borderId="43" xfId="0" applyFont="1" applyBorder="1" applyAlignment="1">
      <alignment horizontal="center" vertical="center" wrapText="1" readingOrder="1"/>
    </xf>
    <xf numFmtId="0" fontId="13" fillId="0" borderId="54" xfId="0" applyFont="1" applyBorder="1" applyAlignment="1">
      <alignment horizontal="center" wrapText="1" readingOrder="1"/>
    </xf>
    <xf numFmtId="0" fontId="13" fillId="0" borderId="49" xfId="0" applyFont="1" applyBorder="1" applyAlignment="1">
      <alignment horizontal="center" wrapText="1" readingOrder="1"/>
    </xf>
    <xf numFmtId="0" fontId="14" fillId="55" borderId="30" xfId="0" applyNumberFormat="1" applyFont="1" applyFill="1" applyBorder="1" applyAlignment="1">
      <alignment horizontal="center" vertical="center" wrapText="1" readingOrder="1"/>
    </xf>
    <xf numFmtId="0" fontId="14" fillId="55" borderId="58" xfId="0" applyNumberFormat="1" applyFont="1" applyFill="1" applyBorder="1" applyAlignment="1">
      <alignment horizontal="center" vertical="center" wrapText="1" readingOrder="1"/>
    </xf>
    <xf numFmtId="0" fontId="13" fillId="0" borderId="30" xfId="0" applyFont="1" applyBorder="1" applyAlignment="1">
      <alignment horizontal="center" wrapText="1" readingOrder="1"/>
    </xf>
    <xf numFmtId="3" fontId="13" fillId="0" borderId="27" xfId="0" applyNumberFormat="1" applyFont="1" applyFill="1" applyBorder="1" applyAlignment="1">
      <alignment horizontal="center" vertical="center" wrapText="1" readingOrder="1"/>
    </xf>
    <xf numFmtId="3" fontId="13" fillId="0" borderId="54" xfId="0" applyNumberFormat="1" applyFont="1" applyFill="1" applyBorder="1" applyAlignment="1">
      <alignment horizontal="center" vertical="center" wrapText="1" readingOrder="1"/>
    </xf>
    <xf numFmtId="0" fontId="0" fillId="0" borderId="20" xfId="0" applyBorder="1" applyAlignment="1">
      <alignment/>
    </xf>
    <xf numFmtId="0" fontId="13" fillId="0" borderId="0" xfId="0" applyFont="1" applyBorder="1" applyAlignment="1">
      <alignment horizontal="center" wrapText="1" readingOrder="1"/>
    </xf>
    <xf numFmtId="3" fontId="11" fillId="0" borderId="0" xfId="0" applyNumberFormat="1" applyFont="1" applyBorder="1" applyAlignment="1">
      <alignment horizontal="center" wrapText="1" readingOrder="1"/>
    </xf>
    <xf numFmtId="4" fontId="16" fillId="55" borderId="48" xfId="0" applyNumberFormat="1" applyFont="1" applyFill="1" applyBorder="1" applyAlignment="1">
      <alignment horizontal="center" vertical="center" wrapText="1" readingOrder="1"/>
    </xf>
    <xf numFmtId="0" fontId="13" fillId="0" borderId="55" xfId="0" applyFont="1" applyFill="1" applyBorder="1" applyAlignment="1">
      <alignment horizontal="center" wrapText="1" readingOrder="1"/>
    </xf>
    <xf numFmtId="3" fontId="13" fillId="0" borderId="33" xfId="0" applyNumberFormat="1" applyFont="1" applyFill="1" applyBorder="1" applyAlignment="1">
      <alignment horizontal="center" wrapText="1" readingOrder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2" fontId="16" fillId="55" borderId="61" xfId="0" applyNumberFormat="1" applyFont="1" applyFill="1" applyBorder="1" applyAlignment="1">
      <alignment horizontal="center" wrapText="1" readingOrder="1"/>
    </xf>
    <xf numFmtId="0" fontId="1" fillId="0" borderId="62" xfId="0" applyFont="1" applyBorder="1" applyAlignment="1">
      <alignment horizontal="center"/>
    </xf>
    <xf numFmtId="2" fontId="14" fillId="55" borderId="43" xfId="0" applyNumberFormat="1" applyFont="1" applyFill="1" applyBorder="1" applyAlignment="1">
      <alignment horizontal="center" wrapText="1" readingOrder="1"/>
    </xf>
    <xf numFmtId="2" fontId="8" fillId="0" borderId="63" xfId="0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11" fillId="55" borderId="65" xfId="0" applyFont="1" applyFill="1" applyBorder="1" applyAlignment="1">
      <alignment horizontal="center" wrapText="1" readingOrder="1"/>
    </xf>
    <xf numFmtId="2" fontId="14" fillId="55" borderId="49" xfId="0" applyNumberFormat="1" applyFont="1" applyFill="1" applyBorder="1" applyAlignment="1">
      <alignment horizontal="center" wrapText="1" readingOrder="1"/>
    </xf>
    <xf numFmtId="4" fontId="14" fillId="55" borderId="49" xfId="0" applyNumberFormat="1" applyFont="1" applyFill="1" applyBorder="1" applyAlignment="1">
      <alignment horizontal="center" wrapText="1" readingOrder="1"/>
    </xf>
    <xf numFmtId="4" fontId="14" fillId="55" borderId="35" xfId="0" applyNumberFormat="1" applyFont="1" applyFill="1" applyBorder="1" applyAlignment="1">
      <alignment horizontal="center" wrapText="1" readingOrder="1"/>
    </xf>
    <xf numFmtId="4" fontId="14" fillId="55" borderId="63" xfId="0" applyNumberFormat="1" applyFont="1" applyFill="1" applyBorder="1" applyAlignment="1">
      <alignment horizontal="center" wrapText="1" readingOrder="1"/>
    </xf>
    <xf numFmtId="4" fontId="16" fillId="55" borderId="66" xfId="0" applyNumberFormat="1" applyFont="1" applyFill="1" applyBorder="1" applyAlignment="1">
      <alignment horizontal="center" wrapText="1" readingOrder="1"/>
    </xf>
    <xf numFmtId="4" fontId="14" fillId="55" borderId="43" xfId="0" applyNumberFormat="1" applyFont="1" applyFill="1" applyBorder="1" applyAlignment="1">
      <alignment horizontal="center" wrapText="1" readingOrder="1"/>
    </xf>
    <xf numFmtId="4" fontId="16" fillId="55" borderId="61" xfId="0" applyNumberFormat="1" applyFont="1" applyFill="1" applyBorder="1" applyAlignment="1">
      <alignment horizontal="center" wrapText="1" readingOrder="1"/>
    </xf>
    <xf numFmtId="2" fontId="14" fillId="55" borderId="55" xfId="0" applyNumberFormat="1" applyFont="1" applyFill="1" applyBorder="1" applyAlignment="1">
      <alignment horizontal="center" wrapText="1" readingOrder="1"/>
    </xf>
    <xf numFmtId="4" fontId="14" fillId="55" borderId="55" xfId="0" applyNumberFormat="1" applyFont="1" applyFill="1" applyBorder="1" applyAlignment="1">
      <alignment horizontal="center" wrapText="1" readingOrder="1"/>
    </xf>
    <xf numFmtId="4" fontId="14" fillId="55" borderId="47" xfId="0" applyNumberFormat="1" applyFont="1" applyFill="1" applyBorder="1" applyAlignment="1">
      <alignment horizontal="center" wrapText="1" readingOrder="1"/>
    </xf>
    <xf numFmtId="4" fontId="14" fillId="55" borderId="67" xfId="0" applyNumberFormat="1" applyFont="1" applyFill="1" applyBorder="1" applyAlignment="1">
      <alignment horizontal="center" wrapText="1" readingOrder="1"/>
    </xf>
    <xf numFmtId="2" fontId="14" fillId="0" borderId="49" xfId="0" applyNumberFormat="1" applyFont="1" applyFill="1" applyBorder="1" applyAlignment="1">
      <alignment horizontal="center" wrapText="1" readingOrder="1"/>
    </xf>
    <xf numFmtId="2" fontId="14" fillId="0" borderId="29" xfId="0" applyNumberFormat="1" applyFont="1" applyFill="1" applyBorder="1" applyAlignment="1">
      <alignment horizontal="center" wrapText="1" readingOrder="1"/>
    </xf>
    <xf numFmtId="2" fontId="14" fillId="0" borderId="35" xfId="0" applyNumberFormat="1" applyFont="1" applyFill="1" applyBorder="1" applyAlignment="1">
      <alignment horizontal="center" wrapText="1" readingOrder="1"/>
    </xf>
    <xf numFmtId="2" fontId="14" fillId="55" borderId="29" xfId="0" applyNumberFormat="1" applyFont="1" applyFill="1" applyBorder="1" applyAlignment="1">
      <alignment horizontal="center" wrapText="1" readingOrder="1"/>
    </xf>
    <xf numFmtId="2" fontId="14" fillId="55" borderId="35" xfId="0" applyNumberFormat="1" applyFont="1" applyFill="1" applyBorder="1" applyAlignment="1">
      <alignment horizontal="center" wrapText="1" readingOrder="1"/>
    </xf>
    <xf numFmtId="2" fontId="14" fillId="55" borderId="38" xfId="0" applyNumberFormat="1" applyFont="1" applyFill="1" applyBorder="1" applyAlignment="1">
      <alignment horizontal="center" wrapText="1" readingOrder="1"/>
    </xf>
    <xf numFmtId="2" fontId="16" fillId="55" borderId="66" xfId="0" applyNumberFormat="1" applyFont="1" applyFill="1" applyBorder="1" applyAlignment="1">
      <alignment horizontal="center" wrapText="1" readingOrder="1"/>
    </xf>
    <xf numFmtId="2" fontId="16" fillId="0" borderId="61" xfId="0" applyNumberFormat="1" applyFont="1" applyFill="1" applyBorder="1" applyAlignment="1">
      <alignment horizontal="center" wrapText="1" readingOrder="1"/>
    </xf>
    <xf numFmtId="2" fontId="16" fillId="0" borderId="66" xfId="0" applyNumberFormat="1" applyFont="1" applyFill="1" applyBorder="1" applyAlignment="1">
      <alignment horizontal="center" wrapText="1" readingOrder="1"/>
    </xf>
    <xf numFmtId="2" fontId="14" fillId="55" borderId="63" xfId="0" applyNumberFormat="1" applyFont="1" applyFill="1" applyBorder="1" applyAlignment="1">
      <alignment horizontal="center" wrapText="1" readingOrder="1"/>
    </xf>
    <xf numFmtId="2" fontId="14" fillId="0" borderId="43" xfId="0" applyNumberFormat="1" applyFont="1" applyFill="1" applyBorder="1" applyAlignment="1">
      <alignment horizontal="center" wrapText="1" readingOrder="1"/>
    </xf>
    <xf numFmtId="2" fontId="14" fillId="0" borderId="67" xfId="0" applyNumberFormat="1" applyFont="1" applyFill="1" applyBorder="1" applyAlignment="1">
      <alignment horizontal="center" wrapText="1" readingOrder="1"/>
    </xf>
    <xf numFmtId="2" fontId="14" fillId="0" borderId="55" xfId="0" applyNumberFormat="1" applyFont="1" applyFill="1" applyBorder="1" applyAlignment="1">
      <alignment horizontal="center" wrapText="1" readingOrder="1"/>
    </xf>
    <xf numFmtId="2" fontId="14" fillId="0" borderId="47" xfId="0" applyNumberFormat="1" applyFont="1" applyFill="1" applyBorder="1" applyAlignment="1">
      <alignment horizontal="center" wrapText="1" readingOrder="1"/>
    </xf>
    <xf numFmtId="2" fontId="14" fillId="0" borderId="68" xfId="0" applyNumberFormat="1" applyFont="1" applyFill="1" applyBorder="1" applyAlignment="1">
      <alignment horizontal="center" wrapText="1" readingOrder="1"/>
    </xf>
    <xf numFmtId="2" fontId="14" fillId="55" borderId="67" xfId="0" applyNumberFormat="1" applyFont="1" applyFill="1" applyBorder="1" applyAlignment="1">
      <alignment horizontal="center" wrapText="1" readingOrder="1"/>
    </xf>
    <xf numFmtId="3" fontId="11" fillId="0" borderId="61" xfId="0" applyNumberFormat="1" applyFont="1" applyBorder="1" applyAlignment="1">
      <alignment horizontal="center" wrapText="1" readingOrder="1"/>
    </xf>
    <xf numFmtId="0" fontId="13" fillId="0" borderId="69" xfId="0" applyFont="1" applyBorder="1" applyAlignment="1">
      <alignment horizontal="center" wrapText="1" readingOrder="1"/>
    </xf>
    <xf numFmtId="0" fontId="1" fillId="35" borderId="27" xfId="0" applyFont="1" applyFill="1" applyBorder="1" applyAlignment="1">
      <alignment horizontal="center" vertical="top" wrapText="1"/>
    </xf>
    <xf numFmtId="0" fontId="11" fillId="55" borderId="70" xfId="0" applyFont="1" applyFill="1" applyBorder="1" applyAlignment="1">
      <alignment horizontal="center" vertical="center" wrapText="1" readingOrder="1"/>
    </xf>
    <xf numFmtId="0" fontId="11" fillId="55" borderId="21" xfId="0" applyFont="1" applyFill="1" applyBorder="1" applyAlignment="1">
      <alignment horizontal="center" vertical="center" wrapText="1" readingOrder="1"/>
    </xf>
    <xf numFmtId="2" fontId="13" fillId="0" borderId="29" xfId="0" applyNumberFormat="1" applyFont="1" applyBorder="1" applyAlignment="1">
      <alignment horizontal="center" wrapText="1" readingOrder="1"/>
    </xf>
    <xf numFmtId="2" fontId="13" fillId="0" borderId="48" xfId="0" applyNumberFormat="1" applyFont="1" applyBorder="1" applyAlignment="1">
      <alignment horizontal="center" wrapText="1" readingOrder="1"/>
    </xf>
    <xf numFmtId="2" fontId="13" fillId="0" borderId="71" xfId="0" applyNumberFormat="1" applyFont="1" applyBorder="1" applyAlignment="1">
      <alignment horizontal="center" wrapText="1" readingOrder="1"/>
    </xf>
    <xf numFmtId="2" fontId="13" fillId="0" borderId="63" xfId="0" applyNumberFormat="1" applyFont="1" applyBorder="1" applyAlignment="1">
      <alignment horizontal="center" wrapText="1" readingOrder="1"/>
    </xf>
    <xf numFmtId="2" fontId="13" fillId="0" borderId="38" xfId="0" applyNumberFormat="1" applyFont="1" applyBorder="1" applyAlignment="1">
      <alignment horizontal="center" wrapText="1" readingOrder="1"/>
    </xf>
    <xf numFmtId="2" fontId="13" fillId="0" borderId="67" xfId="0" applyNumberFormat="1" applyFont="1" applyBorder="1" applyAlignment="1">
      <alignment horizontal="center" wrapText="1" readingOrder="1"/>
    </xf>
    <xf numFmtId="2" fontId="13" fillId="0" borderId="35" xfId="0" applyNumberFormat="1" applyFont="1" applyBorder="1" applyAlignment="1">
      <alignment horizontal="center" wrapText="1" readingOrder="1"/>
    </xf>
    <xf numFmtId="2" fontId="8" fillId="55" borderId="49" xfId="0" applyNumberFormat="1" applyFont="1" applyFill="1" applyBorder="1" applyAlignment="1">
      <alignment horizontal="center" wrapText="1" readingOrder="1"/>
    </xf>
    <xf numFmtId="2" fontId="8" fillId="55" borderId="72" xfId="0" applyNumberFormat="1" applyFont="1" applyFill="1" applyBorder="1" applyAlignment="1">
      <alignment horizontal="center" wrapText="1" readingOrder="1"/>
    </xf>
    <xf numFmtId="2" fontId="8" fillId="55" borderId="55" xfId="0" applyNumberFormat="1" applyFont="1" applyFill="1" applyBorder="1" applyAlignment="1">
      <alignment horizontal="center" wrapText="1" readingOrder="1"/>
    </xf>
    <xf numFmtId="3" fontId="13" fillId="0" borderId="58" xfId="0" applyNumberFormat="1" applyFont="1" applyBorder="1" applyAlignment="1">
      <alignment horizontal="center" wrapText="1" readingOrder="1"/>
    </xf>
    <xf numFmtId="0" fontId="13" fillId="0" borderId="56" xfId="0" applyFont="1" applyBorder="1" applyAlignment="1">
      <alignment horizontal="center" wrapText="1" readingOrder="1"/>
    </xf>
    <xf numFmtId="3" fontId="13" fillId="0" borderId="56" xfId="0" applyNumberFormat="1" applyFont="1" applyBorder="1" applyAlignment="1">
      <alignment horizontal="center" wrapText="1" readingOrder="1"/>
    </xf>
    <xf numFmtId="2" fontId="13" fillId="0" borderId="47" xfId="0" applyNumberFormat="1" applyFont="1" applyBorder="1" applyAlignment="1">
      <alignment horizontal="center" wrapText="1" readingOrder="1"/>
    </xf>
    <xf numFmtId="2" fontId="13" fillId="0" borderId="73" xfId="0" applyNumberFormat="1" applyFont="1" applyBorder="1" applyAlignment="1">
      <alignment horizontal="center" wrapText="1" readingOrder="1"/>
    </xf>
    <xf numFmtId="3" fontId="13" fillId="0" borderId="74" xfId="0" applyNumberFormat="1" applyFont="1" applyBorder="1" applyAlignment="1">
      <alignment horizontal="center" wrapText="1" readingOrder="1"/>
    </xf>
    <xf numFmtId="0" fontId="11" fillId="55" borderId="75" xfId="0" applyFont="1" applyFill="1" applyBorder="1" applyAlignment="1">
      <alignment horizontal="left" wrapText="1" readingOrder="1"/>
    </xf>
    <xf numFmtId="0" fontId="11" fillId="55" borderId="76" xfId="0" applyFont="1" applyFill="1" applyBorder="1" applyAlignment="1">
      <alignment horizontal="left" wrapText="1" readingOrder="1"/>
    </xf>
    <xf numFmtId="0" fontId="11" fillId="55" borderId="77" xfId="0" applyFont="1" applyFill="1" applyBorder="1" applyAlignment="1">
      <alignment horizontal="left" wrapText="1" readingOrder="1"/>
    </xf>
    <xf numFmtId="0" fontId="11" fillId="55" borderId="78" xfId="0" applyFont="1" applyFill="1" applyBorder="1" applyAlignment="1">
      <alignment horizontal="left" wrapText="1" readingOrder="1"/>
    </xf>
    <xf numFmtId="0" fontId="11" fillId="55" borderId="79" xfId="0" applyFont="1" applyFill="1" applyBorder="1" applyAlignment="1">
      <alignment horizontal="left" wrapText="1" readingOrder="1"/>
    </xf>
    <xf numFmtId="0" fontId="11" fillId="55" borderId="80" xfId="0" applyFont="1" applyFill="1" applyBorder="1" applyAlignment="1">
      <alignment horizontal="left" wrapText="1" readingOrder="1"/>
    </xf>
    <xf numFmtId="2" fontId="8" fillId="55" borderId="19" xfId="0" applyNumberFormat="1" applyFont="1" applyFill="1" applyBorder="1" applyAlignment="1">
      <alignment horizontal="center" wrapText="1" readingOrder="1"/>
    </xf>
    <xf numFmtId="2" fontId="8" fillId="55" borderId="61" xfId="0" applyNumberFormat="1" applyFont="1" applyFill="1" applyBorder="1" applyAlignment="1">
      <alignment horizontal="center" wrapText="1" readingOrder="1"/>
    </xf>
    <xf numFmtId="2" fontId="8" fillId="55" borderId="81" xfId="0" applyNumberFormat="1" applyFont="1" applyFill="1" applyBorder="1" applyAlignment="1">
      <alignment horizontal="center" wrapText="1" readingOrder="1"/>
    </xf>
    <xf numFmtId="2" fontId="13" fillId="0" borderId="78" xfId="0" applyNumberFormat="1" applyFont="1" applyBorder="1" applyAlignment="1">
      <alignment horizontal="center" wrapText="1" readingOrder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3" fontId="2" fillId="0" borderId="82" xfId="0" applyNumberFormat="1" applyFont="1" applyFill="1" applyBorder="1" applyAlignment="1">
      <alignment horizontal="center" wrapText="1"/>
    </xf>
    <xf numFmtId="3" fontId="11" fillId="0" borderId="83" xfId="0" applyNumberFormat="1" applyFont="1" applyBorder="1" applyAlignment="1">
      <alignment horizontal="center" wrapText="1" readingOrder="1"/>
    </xf>
    <xf numFmtId="3" fontId="11" fillId="0" borderId="84" xfId="0" applyNumberFormat="1" applyFont="1" applyBorder="1" applyAlignment="1">
      <alignment horizontal="center" wrapText="1" readingOrder="1"/>
    </xf>
    <xf numFmtId="3" fontId="11" fillId="0" borderId="85" xfId="0" applyNumberFormat="1" applyFont="1" applyBorder="1" applyAlignment="1">
      <alignment horizontal="center" wrapText="1" readingOrder="1"/>
    </xf>
    <xf numFmtId="2" fontId="6" fillId="0" borderId="66" xfId="0" applyNumberFormat="1" applyFont="1" applyBorder="1" applyAlignment="1">
      <alignment horizontal="center" readingOrder="1"/>
    </xf>
    <xf numFmtId="3" fontId="6" fillId="0" borderId="85" xfId="0" applyNumberFormat="1" applyFont="1" applyBorder="1" applyAlignment="1">
      <alignment horizontal="center" readingOrder="1"/>
    </xf>
    <xf numFmtId="4" fontId="16" fillId="55" borderId="85" xfId="0" applyNumberFormat="1" applyFont="1" applyFill="1" applyBorder="1" applyAlignment="1">
      <alignment horizontal="center" wrapText="1" readingOrder="1"/>
    </xf>
    <xf numFmtId="3" fontId="11" fillId="0" borderId="86" xfId="0" applyNumberFormat="1" applyFont="1" applyBorder="1" applyAlignment="1">
      <alignment horizontal="center" wrapText="1" readingOrder="1"/>
    </xf>
    <xf numFmtId="2" fontId="16" fillId="55" borderId="26" xfId="0" applyNumberFormat="1" applyFont="1" applyFill="1" applyBorder="1" applyAlignment="1">
      <alignment horizontal="center" wrapText="1" readingOrder="1"/>
    </xf>
    <xf numFmtId="3" fontId="11" fillId="0" borderId="26" xfId="0" applyNumberFormat="1" applyFont="1" applyBorder="1" applyAlignment="1">
      <alignment horizontal="center" wrapText="1" readingOrder="1"/>
    </xf>
    <xf numFmtId="4" fontId="14" fillId="55" borderId="29" xfId="0" applyNumberFormat="1" applyFont="1" applyFill="1" applyBorder="1" applyAlignment="1">
      <alignment horizontal="center" wrapText="1" readingOrder="1"/>
    </xf>
    <xf numFmtId="3" fontId="13" fillId="0" borderId="49" xfId="0" applyNumberFormat="1" applyFont="1" applyBorder="1" applyAlignment="1">
      <alignment horizontal="center" wrapText="1" readingOrder="1"/>
    </xf>
    <xf numFmtId="0" fontId="13" fillId="0" borderId="58" xfId="0" applyFont="1" applyBorder="1" applyAlignment="1">
      <alignment horizontal="center" wrapText="1" readingOrder="1"/>
    </xf>
    <xf numFmtId="3" fontId="13" fillId="0" borderId="87" xfId="0" applyNumberFormat="1" applyFont="1" applyBorder="1" applyAlignment="1">
      <alignment horizontal="center" wrapText="1" readingOrder="1"/>
    </xf>
    <xf numFmtId="0" fontId="13" fillId="0" borderId="87" xfId="0" applyFont="1" applyBorder="1" applyAlignment="1">
      <alignment horizontal="center" wrapText="1" readingOrder="1"/>
    </xf>
    <xf numFmtId="0" fontId="13" fillId="0" borderId="28" xfId="0" applyFont="1" applyBorder="1" applyAlignment="1">
      <alignment horizontal="center" wrapText="1" readingOrder="1"/>
    </xf>
    <xf numFmtId="0" fontId="13" fillId="0" borderId="88" xfId="0" applyFont="1" applyBorder="1" applyAlignment="1">
      <alignment horizontal="center" wrapText="1" readingOrder="1"/>
    </xf>
    <xf numFmtId="3" fontId="13" fillId="0" borderId="89" xfId="0" applyNumberFormat="1" applyFont="1" applyBorder="1" applyAlignment="1">
      <alignment horizontal="center" wrapText="1" readingOrder="1"/>
    </xf>
    <xf numFmtId="3" fontId="13" fillId="0" borderId="90" xfId="0" applyNumberFormat="1" applyFont="1" applyBorder="1" applyAlignment="1">
      <alignment horizontal="center" wrapText="1" readingOrder="1"/>
    </xf>
    <xf numFmtId="3" fontId="13" fillId="0" borderId="30" xfId="0" applyNumberFormat="1" applyFont="1" applyBorder="1" applyAlignment="1">
      <alignment horizontal="center" wrapText="1" readingOrder="1"/>
    </xf>
    <xf numFmtId="3" fontId="13" fillId="0" borderId="54" xfId="0" applyNumberFormat="1" applyFont="1" applyBorder="1" applyAlignment="1">
      <alignment horizontal="center" wrapText="1" readingOrder="1"/>
    </xf>
    <xf numFmtId="3" fontId="13" fillId="0" borderId="31" xfId="0" applyNumberFormat="1" applyFont="1" applyBorder="1" applyAlignment="1">
      <alignment horizontal="center" wrapText="1" readingOrder="1"/>
    </xf>
    <xf numFmtId="3" fontId="13" fillId="0" borderId="69" xfId="0" applyNumberFormat="1" applyFont="1" applyBorder="1" applyAlignment="1">
      <alignment horizontal="center" wrapText="1" readingOrder="1"/>
    </xf>
    <xf numFmtId="0" fontId="13" fillId="0" borderId="31" xfId="0" applyFont="1" applyBorder="1" applyAlignment="1">
      <alignment horizontal="center" wrapText="1" readingOrder="1"/>
    </xf>
    <xf numFmtId="3" fontId="13" fillId="0" borderId="34" xfId="0" applyNumberFormat="1" applyFont="1" applyBorder="1" applyAlignment="1">
      <alignment horizontal="center" wrapText="1" readingOrder="1"/>
    </xf>
    <xf numFmtId="3" fontId="13" fillId="0" borderId="59" xfId="0" applyNumberFormat="1" applyFont="1" applyBorder="1" applyAlignment="1">
      <alignment horizontal="center" wrapText="1" readingOrder="1"/>
    </xf>
    <xf numFmtId="0" fontId="13" fillId="0" borderId="59" xfId="0" applyFont="1" applyBorder="1" applyAlignment="1">
      <alignment horizontal="center" wrapText="1" readingOrder="1"/>
    </xf>
    <xf numFmtId="0" fontId="13" fillId="0" borderId="90" xfId="0" applyFont="1" applyBorder="1" applyAlignment="1">
      <alignment horizontal="center" wrapText="1" readingOrder="1"/>
    </xf>
    <xf numFmtId="3" fontId="13" fillId="0" borderId="36" xfId="0" applyNumberFormat="1" applyFont="1" applyBorder="1" applyAlignment="1">
      <alignment horizontal="center" wrapText="1" readingOrder="1"/>
    </xf>
    <xf numFmtId="3" fontId="13" fillId="0" borderId="91" xfId="0" applyNumberFormat="1" applyFont="1" applyBorder="1" applyAlignment="1">
      <alignment horizontal="center" wrapText="1" readingOrder="1"/>
    </xf>
    <xf numFmtId="3" fontId="13" fillId="0" borderId="50" xfId="0" applyNumberFormat="1" applyFont="1" applyBorder="1" applyAlignment="1">
      <alignment horizontal="center" wrapText="1" readingOrder="1"/>
    </xf>
    <xf numFmtId="3" fontId="13" fillId="0" borderId="92" xfId="0" applyNumberFormat="1" applyFont="1" applyBorder="1" applyAlignment="1">
      <alignment horizontal="center" wrapText="1" readingOrder="1"/>
    </xf>
    <xf numFmtId="0" fontId="13" fillId="0" borderId="50" xfId="0" applyFont="1" applyBorder="1" applyAlignment="1">
      <alignment horizontal="center" wrapText="1" readingOrder="1"/>
    </xf>
    <xf numFmtId="0" fontId="13" fillId="0" borderId="34" xfId="0" applyFont="1" applyBorder="1" applyAlignment="1">
      <alignment horizontal="center" wrapText="1" readingOrder="1"/>
    </xf>
    <xf numFmtId="0" fontId="13" fillId="0" borderId="51" xfId="0" applyFont="1" applyBorder="1" applyAlignment="1">
      <alignment horizontal="center" wrapText="1" readingOrder="1"/>
    </xf>
    <xf numFmtId="0" fontId="13" fillId="0" borderId="93" xfId="0" applyFont="1" applyBorder="1" applyAlignment="1">
      <alignment horizontal="center" wrapText="1" readingOrder="1"/>
    </xf>
    <xf numFmtId="3" fontId="13" fillId="0" borderId="19" xfId="0" applyNumberFormat="1" applyFont="1" applyBorder="1" applyAlignment="1">
      <alignment horizontal="center" wrapText="1" readingOrder="1"/>
    </xf>
    <xf numFmtId="0" fontId="13" fillId="0" borderId="64" xfId="0" applyFont="1" applyBorder="1" applyAlignment="1">
      <alignment horizontal="center" wrapText="1" readingOrder="1"/>
    </xf>
    <xf numFmtId="0" fontId="13" fillId="0" borderId="94" xfId="0" applyFont="1" applyBorder="1" applyAlignment="1">
      <alignment horizontal="center" wrapText="1" readingOrder="1"/>
    </xf>
    <xf numFmtId="0" fontId="13" fillId="0" borderId="60" xfId="0" applyFont="1" applyBorder="1" applyAlignment="1">
      <alignment horizontal="center" wrapText="1" readingOrder="1"/>
    </xf>
    <xf numFmtId="0" fontId="13" fillId="0" borderId="95" xfId="0" applyFont="1" applyBorder="1" applyAlignment="1">
      <alignment horizontal="center" wrapText="1" readingOrder="1"/>
    </xf>
    <xf numFmtId="0" fontId="13" fillId="0" borderId="96" xfId="0" applyFont="1" applyBorder="1" applyAlignment="1">
      <alignment horizontal="center" wrapText="1" readingOrder="1"/>
    </xf>
    <xf numFmtId="0" fontId="13" fillId="0" borderId="81" xfId="0" applyFont="1" applyBorder="1" applyAlignment="1">
      <alignment horizontal="center" wrapText="1" readingOrder="1"/>
    </xf>
    <xf numFmtId="2" fontId="14" fillId="55" borderId="89" xfId="0" applyNumberFormat="1" applyFont="1" applyFill="1" applyBorder="1" applyAlignment="1">
      <alignment horizontal="center" wrapText="1" readingOrder="1"/>
    </xf>
    <xf numFmtId="2" fontId="14" fillId="55" borderId="68" xfId="0" applyNumberFormat="1" applyFont="1" applyFill="1" applyBorder="1" applyAlignment="1">
      <alignment horizontal="center" wrapText="1" readingOrder="1"/>
    </xf>
    <xf numFmtId="3" fontId="13" fillId="0" borderId="0" xfId="0" applyNumberFormat="1" applyFont="1" applyBorder="1" applyAlignment="1">
      <alignment horizontal="center" wrapText="1" readingOrder="1"/>
    </xf>
    <xf numFmtId="4" fontId="14" fillId="55" borderId="89" xfId="0" applyNumberFormat="1" applyFont="1" applyFill="1" applyBorder="1" applyAlignment="1">
      <alignment horizontal="center" wrapText="1" readingOrder="1"/>
    </xf>
    <xf numFmtId="4" fontId="14" fillId="55" borderId="68" xfId="0" applyNumberFormat="1" applyFont="1" applyFill="1" applyBorder="1" applyAlignment="1">
      <alignment horizontal="center" wrapText="1" readingOrder="1"/>
    </xf>
    <xf numFmtId="3" fontId="13" fillId="0" borderId="97" xfId="0" applyNumberFormat="1" applyFont="1" applyBorder="1" applyAlignment="1">
      <alignment horizontal="center" wrapText="1" readingOrder="1"/>
    </xf>
    <xf numFmtId="4" fontId="14" fillId="55" borderId="98" xfId="0" applyNumberFormat="1" applyFont="1" applyFill="1" applyBorder="1" applyAlignment="1">
      <alignment horizontal="center" wrapText="1" readingOrder="1"/>
    </xf>
    <xf numFmtId="4" fontId="14" fillId="55" borderId="92" xfId="0" applyNumberFormat="1" applyFont="1" applyFill="1" applyBorder="1" applyAlignment="1">
      <alignment horizontal="center" wrapText="1" readingOrder="1"/>
    </xf>
    <xf numFmtId="4" fontId="14" fillId="55" borderId="96" xfId="0" applyNumberFormat="1" applyFont="1" applyFill="1" applyBorder="1" applyAlignment="1">
      <alignment horizontal="center" wrapText="1" readingOrder="1"/>
    </xf>
    <xf numFmtId="0" fontId="4" fillId="0" borderId="0" xfId="0" applyFont="1" applyBorder="1" applyAlignment="1">
      <alignment/>
    </xf>
    <xf numFmtId="0" fontId="11" fillId="55" borderId="99" xfId="0" applyFont="1" applyFill="1" applyBorder="1" applyAlignment="1">
      <alignment horizontal="left" wrapText="1" readingOrder="1"/>
    </xf>
    <xf numFmtId="2" fontId="8" fillId="55" borderId="53" xfId="0" applyNumberFormat="1" applyFont="1" applyFill="1" applyBorder="1" applyAlignment="1">
      <alignment horizontal="center" wrapText="1" readingOrder="1"/>
    </xf>
    <xf numFmtId="0" fontId="1" fillId="0" borderId="0" xfId="0" applyFont="1" applyAlignment="1">
      <alignment horizontal="right"/>
    </xf>
    <xf numFmtId="0" fontId="4" fillId="0" borderId="10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247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1" fillId="0" borderId="10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35" borderId="102" xfId="0" applyFont="1" applyFill="1" applyBorder="1" applyAlignment="1">
      <alignment horizont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13" fillId="0" borderId="106" xfId="0" applyNumberFormat="1" applyFont="1" applyBorder="1" applyAlignment="1">
      <alignment horizontal="center" wrapText="1" readingOrder="1"/>
    </xf>
    <xf numFmtId="3" fontId="13" fillId="0" borderId="60" xfId="0" applyNumberFormat="1" applyFont="1" applyBorder="1" applyAlignment="1">
      <alignment horizontal="center" wrapText="1" readingOrder="1"/>
    </xf>
    <xf numFmtId="3" fontId="13" fillId="0" borderId="94" xfId="0" applyNumberFormat="1" applyFont="1" applyBorder="1" applyAlignment="1">
      <alignment horizontal="center" wrapText="1" readingOrder="1"/>
    </xf>
    <xf numFmtId="3" fontId="13" fillId="0" borderId="64" xfId="0" applyNumberFormat="1" applyFont="1" applyBorder="1" applyAlignment="1">
      <alignment horizontal="center" wrapText="1" readingOrder="1"/>
    </xf>
    <xf numFmtId="3" fontId="13" fillId="0" borderId="95" xfId="0" applyNumberFormat="1" applyFont="1" applyBorder="1" applyAlignment="1">
      <alignment horizontal="center" wrapText="1" readingOrder="1"/>
    </xf>
    <xf numFmtId="3" fontId="13" fillId="0" borderId="103" xfId="0" applyNumberFormat="1" applyFont="1" applyBorder="1" applyAlignment="1">
      <alignment horizontal="center" wrapText="1" readingOrder="1"/>
    </xf>
    <xf numFmtId="3" fontId="13" fillId="0" borderId="107" xfId="0" applyNumberFormat="1" applyFont="1" applyBorder="1" applyAlignment="1">
      <alignment horizontal="center" wrapText="1" readingOrder="1"/>
    </xf>
    <xf numFmtId="3" fontId="13" fillId="0" borderId="108" xfId="0" applyNumberFormat="1" applyFont="1" applyBorder="1" applyAlignment="1">
      <alignment horizontal="center" wrapText="1" readingOrder="1"/>
    </xf>
    <xf numFmtId="3" fontId="13" fillId="0" borderId="28" xfId="0" applyNumberFormat="1" applyFont="1" applyBorder="1" applyAlignment="1">
      <alignment horizontal="center" wrapText="1" readingOrder="1"/>
    </xf>
    <xf numFmtId="3" fontId="13" fillId="0" borderId="40" xfId="0" applyNumberFormat="1" applyFont="1" applyBorder="1" applyAlignment="1">
      <alignment horizontal="center" wrapText="1" readingOrder="1"/>
    </xf>
    <xf numFmtId="3" fontId="13" fillId="0" borderId="109" xfId="0" applyNumberFormat="1" applyFont="1" applyBorder="1" applyAlignment="1">
      <alignment horizontal="center" wrapText="1" readingOrder="1"/>
    </xf>
    <xf numFmtId="0" fontId="0" fillId="0" borderId="0" xfId="0" applyFont="1" applyAlignment="1">
      <alignment/>
    </xf>
    <xf numFmtId="3" fontId="2" fillId="0" borderId="1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111" xfId="0" applyNumberFormat="1" applyFont="1" applyBorder="1" applyAlignment="1">
      <alignment horizontal="center"/>
    </xf>
    <xf numFmtId="0" fontId="2" fillId="0" borderId="112" xfId="0" applyFont="1" applyBorder="1" applyAlignment="1">
      <alignment horizontal="center" wrapText="1"/>
    </xf>
    <xf numFmtId="0" fontId="1" fillId="35" borderId="27" xfId="0" applyFont="1" applyFill="1" applyBorder="1" applyAlignment="1">
      <alignment horizontal="center" wrapText="1"/>
    </xf>
    <xf numFmtId="3" fontId="2" fillId="0" borderId="113" xfId="0" applyNumberFormat="1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 readingOrder="1"/>
    </xf>
    <xf numFmtId="0" fontId="1" fillId="0" borderId="53" xfId="0" applyFont="1" applyBorder="1" applyAlignment="1">
      <alignment horizontal="center" wrapText="1" readingOrder="1"/>
    </xf>
    <xf numFmtId="0" fontId="2" fillId="0" borderId="56" xfId="0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0" fontId="1" fillId="55" borderId="69" xfId="0" applyFont="1" applyFill="1" applyBorder="1" applyAlignment="1">
      <alignment horizontal="center" vertical="center" wrapText="1" readingOrder="1"/>
    </xf>
    <xf numFmtId="0" fontId="1" fillId="55" borderId="104" xfId="0" applyFont="1" applyFill="1" applyBorder="1" applyAlignment="1">
      <alignment horizontal="center" vertical="center" wrapText="1" readingOrder="1"/>
    </xf>
    <xf numFmtId="0" fontId="6" fillId="55" borderId="69" xfId="0" applyFont="1" applyFill="1" applyBorder="1" applyAlignment="1">
      <alignment horizontal="center" vertical="center" wrapText="1" readingOrder="1"/>
    </xf>
    <xf numFmtId="0" fontId="6" fillId="55" borderId="0" xfId="0" applyFont="1" applyFill="1" applyBorder="1" applyAlignment="1">
      <alignment horizontal="center" vertical="center" wrapText="1" readingOrder="1"/>
    </xf>
    <xf numFmtId="0" fontId="1" fillId="55" borderId="103" xfId="0" applyFont="1" applyFill="1" applyBorder="1" applyAlignment="1">
      <alignment horizontal="center" vertical="center" wrapText="1" readingOrder="1"/>
    </xf>
    <xf numFmtId="0" fontId="6" fillId="55" borderId="71" xfId="0" applyFont="1" applyFill="1" applyBorder="1" applyAlignment="1">
      <alignment horizontal="center" vertical="center" wrapText="1" readingOrder="1"/>
    </xf>
    <xf numFmtId="0" fontId="1" fillId="55" borderId="50" xfId="0" applyFont="1" applyFill="1" applyBorder="1" applyAlignment="1">
      <alignment horizontal="center" vertical="center" wrapText="1" readingOrder="1"/>
    </xf>
    <xf numFmtId="0" fontId="6" fillId="55" borderId="110" xfId="0" applyFont="1" applyFill="1" applyBorder="1" applyAlignment="1">
      <alignment horizontal="center" vertical="center" wrapText="1" readingOrder="1"/>
    </xf>
    <xf numFmtId="0" fontId="1" fillId="55" borderId="114" xfId="0" applyFont="1" applyFill="1" applyBorder="1" applyAlignment="1">
      <alignment horizontal="center" vertical="center" wrapText="1" readingOrder="1"/>
    </xf>
    <xf numFmtId="0" fontId="6" fillId="55" borderId="114" xfId="0" applyFont="1" applyFill="1" applyBorder="1" applyAlignment="1">
      <alignment horizontal="center" vertical="center" wrapText="1" readingOrder="1"/>
    </xf>
    <xf numFmtId="0" fontId="6" fillId="55" borderId="108" xfId="0" applyFont="1" applyFill="1" applyBorder="1" applyAlignment="1">
      <alignment horizontal="center" vertical="center" wrapText="1" readingOrder="1"/>
    </xf>
    <xf numFmtId="0" fontId="6" fillId="55" borderId="104" xfId="0" applyFont="1" applyFill="1" applyBorder="1" applyAlignment="1">
      <alignment horizontal="center" vertical="center" wrapText="1" readingOrder="1"/>
    </xf>
    <xf numFmtId="0" fontId="6" fillId="55" borderId="115" xfId="0" applyFont="1" applyFill="1" applyBorder="1" applyAlignment="1">
      <alignment horizontal="center" vertical="center" wrapText="1" readingOrder="1"/>
    </xf>
    <xf numFmtId="0" fontId="6" fillId="55" borderId="107" xfId="0" applyFont="1" applyFill="1" applyBorder="1" applyAlignment="1">
      <alignment horizontal="center" vertical="center" wrapText="1" readingOrder="1"/>
    </xf>
    <xf numFmtId="0" fontId="1" fillId="55" borderId="106" xfId="0" applyFont="1" applyFill="1" applyBorder="1" applyAlignment="1">
      <alignment horizontal="center" vertical="center" wrapText="1" readingOrder="1"/>
    </xf>
    <xf numFmtId="0" fontId="1" fillId="55" borderId="52" xfId="0" applyFont="1" applyFill="1" applyBorder="1" applyAlignment="1">
      <alignment horizontal="center" vertical="center" wrapText="1" readingOrder="1"/>
    </xf>
    <xf numFmtId="0" fontId="6" fillId="55" borderId="53" xfId="0" applyFont="1" applyFill="1" applyBorder="1" applyAlignment="1">
      <alignment horizontal="center" vertical="center" wrapText="1" readingOrder="1"/>
    </xf>
    <xf numFmtId="0" fontId="6" fillId="55" borderId="52" xfId="0" applyFont="1" applyFill="1" applyBorder="1" applyAlignment="1">
      <alignment horizontal="center" vertical="center" wrapText="1" readingOrder="1"/>
    </xf>
    <xf numFmtId="0" fontId="6" fillId="55" borderId="116" xfId="0" applyFont="1" applyFill="1" applyBorder="1" applyAlignment="1">
      <alignment horizontal="center" vertical="center" wrapText="1" readingOrder="1"/>
    </xf>
    <xf numFmtId="0" fontId="67" fillId="0" borderId="0" xfId="0" applyFont="1" applyAlignment="1">
      <alignment horizontal="right" wrapText="1" readingOrder="1"/>
    </xf>
    <xf numFmtId="0" fontId="68" fillId="0" borderId="0" xfId="0" applyFont="1" applyAlignment="1">
      <alignment horizontal="left" wrapText="1" readingOrder="1"/>
    </xf>
    <xf numFmtId="3" fontId="67" fillId="0" borderId="0" xfId="0" applyNumberFormat="1" applyFont="1" applyAlignment="1">
      <alignment horizontal="right" wrapText="1" readingOrder="1"/>
    </xf>
    <xf numFmtId="0" fontId="0" fillId="0" borderId="0" xfId="0" applyAlignment="1">
      <alignment wrapText="1"/>
    </xf>
    <xf numFmtId="3" fontId="69" fillId="0" borderId="27" xfId="0" applyNumberFormat="1" applyFont="1" applyBorder="1" applyAlignment="1">
      <alignment horizontal="center" vertical="center" wrapText="1" readingOrder="1"/>
    </xf>
    <xf numFmtId="3" fontId="69" fillId="0" borderId="20" xfId="0" applyNumberFormat="1" applyFont="1" applyBorder="1" applyAlignment="1">
      <alignment horizontal="center" vertical="center" wrapText="1" readingOrder="1"/>
    </xf>
    <xf numFmtId="3" fontId="69" fillId="0" borderId="29" xfId="0" applyNumberFormat="1" applyFont="1" applyBorder="1" applyAlignment="1">
      <alignment horizontal="center" vertical="center" wrapText="1" readingOrder="1"/>
    </xf>
    <xf numFmtId="3" fontId="69" fillId="0" borderId="33" xfId="0" applyNumberFormat="1" applyFont="1" applyBorder="1" applyAlignment="1">
      <alignment horizontal="center" vertical="center" wrapText="1" readingOrder="1"/>
    </xf>
    <xf numFmtId="3" fontId="69" fillId="0" borderId="25" xfId="0" applyNumberFormat="1" applyFont="1" applyBorder="1" applyAlignment="1">
      <alignment horizontal="center" vertical="center" wrapText="1" readingOrder="1"/>
    </xf>
    <xf numFmtId="3" fontId="69" fillId="0" borderId="35" xfId="0" applyNumberFormat="1" applyFont="1" applyBorder="1" applyAlignment="1">
      <alignment horizontal="center" vertical="center" wrapText="1" readingOrder="1"/>
    </xf>
    <xf numFmtId="0" fontId="69" fillId="0" borderId="35" xfId="0" applyFont="1" applyBorder="1" applyAlignment="1">
      <alignment horizontal="center" vertical="center" wrapText="1" readingOrder="1"/>
    </xf>
    <xf numFmtId="0" fontId="69" fillId="0" borderId="25" xfId="0" applyFont="1" applyBorder="1" applyAlignment="1">
      <alignment horizontal="center" vertical="center" wrapText="1" readingOrder="1"/>
    </xf>
    <xf numFmtId="0" fontId="1" fillId="0" borderId="117" xfId="0" applyFont="1" applyBorder="1" applyAlignment="1">
      <alignment horizontal="center" wrapText="1" readingOrder="1"/>
    </xf>
    <xf numFmtId="0" fontId="70" fillId="0" borderId="0" xfId="0" applyFont="1" applyAlignment="1">
      <alignment horizontal="left" wrapText="1" readingOrder="1"/>
    </xf>
    <xf numFmtId="0" fontId="70" fillId="0" borderId="0" xfId="0" applyFont="1" applyAlignment="1">
      <alignment horizontal="right" wrapText="1" readingOrder="1"/>
    </xf>
    <xf numFmtId="0" fontId="67" fillId="0" borderId="0" xfId="0" applyFont="1" applyAlignment="1">
      <alignment horizontal="left" wrapText="1" readingOrder="1"/>
    </xf>
    <xf numFmtId="2" fontId="8" fillId="0" borderId="29" xfId="0" applyNumberFormat="1" applyFont="1" applyBorder="1" applyAlignment="1">
      <alignment horizontal="center" readingOrder="1"/>
    </xf>
    <xf numFmtId="0" fontId="1" fillId="55" borderId="53" xfId="0" applyFont="1" applyFill="1" applyBorder="1" applyAlignment="1">
      <alignment horizontal="center" vertical="center" wrapText="1" readingOrder="1"/>
    </xf>
    <xf numFmtId="0" fontId="6" fillId="55" borderId="97" xfId="0" applyFont="1" applyFill="1" applyBorder="1" applyAlignment="1">
      <alignment horizontal="center" vertical="center" wrapText="1" readingOrder="1"/>
    </xf>
    <xf numFmtId="2" fontId="6" fillId="0" borderId="25" xfId="0" applyNumberFormat="1" applyFont="1" applyBorder="1" applyAlignment="1">
      <alignment horizontal="center" readingOrder="1"/>
    </xf>
    <xf numFmtId="3" fontId="69" fillId="0" borderId="27" xfId="0" applyNumberFormat="1" applyFont="1" applyBorder="1" applyAlignment="1">
      <alignment horizontal="center" wrapText="1" readingOrder="1"/>
    </xf>
    <xf numFmtId="3" fontId="69" fillId="0" borderId="20" xfId="0" applyNumberFormat="1" applyFont="1" applyBorder="1" applyAlignment="1">
      <alignment horizontal="center" wrapText="1" readingOrder="1"/>
    </xf>
    <xf numFmtId="0" fontId="69" fillId="0" borderId="27" xfId="0" applyFont="1" applyBorder="1" applyAlignment="1">
      <alignment horizontal="center" wrapText="1" readingOrder="1"/>
    </xf>
    <xf numFmtId="0" fontId="69" fillId="0" borderId="20" xfId="0" applyFont="1" applyBorder="1" applyAlignment="1">
      <alignment horizontal="center" wrapText="1" readingOrder="1"/>
    </xf>
    <xf numFmtId="2" fontId="6" fillId="0" borderId="20" xfId="0" applyNumberFormat="1" applyFont="1" applyBorder="1" applyAlignment="1">
      <alignment horizontal="center" readingOrder="1"/>
    </xf>
    <xf numFmtId="3" fontId="69" fillId="0" borderId="33" xfId="0" applyNumberFormat="1" applyFont="1" applyBorder="1" applyAlignment="1">
      <alignment horizontal="center" wrapText="1" readingOrder="1"/>
    </xf>
    <xf numFmtId="3" fontId="69" fillId="0" borderId="25" xfId="0" applyNumberFormat="1" applyFont="1" applyBorder="1" applyAlignment="1">
      <alignment horizontal="center" wrapText="1" readingOrder="1"/>
    </xf>
    <xf numFmtId="0" fontId="69" fillId="0" borderId="33" xfId="0" applyFont="1" applyBorder="1" applyAlignment="1">
      <alignment horizontal="center" wrapText="1" readingOrder="1"/>
    </xf>
    <xf numFmtId="0" fontId="69" fillId="0" borderId="25" xfId="0" applyFont="1" applyBorder="1" applyAlignment="1">
      <alignment horizontal="center" wrapText="1" readingOrder="1"/>
    </xf>
    <xf numFmtId="2" fontId="16" fillId="55" borderId="118" xfId="0" applyNumberFormat="1" applyFont="1" applyFill="1" applyBorder="1" applyAlignment="1">
      <alignment horizontal="center" wrapText="1" readingOrder="1"/>
    </xf>
    <xf numFmtId="2" fontId="16" fillId="0" borderId="26" xfId="0" applyNumberFormat="1" applyFont="1" applyFill="1" applyBorder="1" applyAlignment="1">
      <alignment horizontal="center" wrapText="1" readingOrder="1"/>
    </xf>
    <xf numFmtId="2" fontId="16" fillId="0" borderId="118" xfId="0" applyNumberFormat="1" applyFont="1" applyFill="1" applyBorder="1" applyAlignment="1">
      <alignment horizontal="center" wrapText="1" readingOrder="1"/>
    </xf>
    <xf numFmtId="2" fontId="6" fillId="0" borderId="26" xfId="0" applyNumberFormat="1" applyFont="1" applyBorder="1" applyAlignment="1">
      <alignment horizontal="center" readingOrder="1"/>
    </xf>
    <xf numFmtId="0" fontId="11" fillId="55" borderId="24" xfId="0" applyFont="1" applyFill="1" applyBorder="1" applyAlignment="1">
      <alignment horizontal="center" wrapText="1" readingOrder="1"/>
    </xf>
    <xf numFmtId="49" fontId="11" fillId="55" borderId="82" xfId="0" applyNumberFormat="1" applyFont="1" applyFill="1" applyBorder="1" applyAlignment="1">
      <alignment horizontal="center" wrapText="1" readingOrder="1"/>
    </xf>
    <xf numFmtId="0" fontId="11" fillId="55" borderId="82" xfId="0" applyFont="1" applyFill="1" applyBorder="1" applyAlignment="1">
      <alignment horizontal="center" wrapText="1" readingOrder="1"/>
    </xf>
    <xf numFmtId="3" fontId="71" fillId="0" borderId="112" xfId="0" applyNumberFormat="1" applyFont="1" applyBorder="1" applyAlignment="1">
      <alignment horizontal="center" wrapText="1" readingOrder="1"/>
    </xf>
    <xf numFmtId="3" fontId="71" fillId="0" borderId="26" xfId="0" applyNumberFormat="1" applyFont="1" applyBorder="1" applyAlignment="1">
      <alignment horizontal="center" wrapText="1" readingOrder="1"/>
    </xf>
    <xf numFmtId="4" fontId="16" fillId="55" borderId="26" xfId="0" applyNumberFormat="1" applyFont="1" applyFill="1" applyBorder="1" applyAlignment="1">
      <alignment horizontal="center" wrapText="1" readingOrder="1"/>
    </xf>
    <xf numFmtId="4" fontId="16" fillId="55" borderId="118" xfId="0" applyNumberFormat="1" applyFont="1" applyFill="1" applyBorder="1" applyAlignment="1">
      <alignment horizontal="center" wrapText="1" readingOrder="1"/>
    </xf>
    <xf numFmtId="3" fontId="69" fillId="0" borderId="112" xfId="0" applyNumberFormat="1" applyFont="1" applyBorder="1" applyAlignment="1">
      <alignment horizontal="center" wrapText="1" readingOrder="1"/>
    </xf>
    <xf numFmtId="0" fontId="1" fillId="0" borderId="113" xfId="0" applyFont="1" applyBorder="1" applyAlignment="1">
      <alignment horizontal="center" readingOrder="1"/>
    </xf>
    <xf numFmtId="0" fontId="0" fillId="0" borderId="0" xfId="0" applyAlignment="1">
      <alignment horizontal="left" wrapText="1" readingOrder="1"/>
    </xf>
    <xf numFmtId="16" fontId="67" fillId="0" borderId="0" xfId="0" applyNumberFormat="1" applyFont="1" applyAlignment="1">
      <alignment horizontal="right" wrapText="1" readingOrder="1"/>
    </xf>
    <xf numFmtId="17" fontId="67" fillId="0" borderId="0" xfId="0" applyNumberFormat="1" applyFont="1" applyAlignment="1">
      <alignment horizontal="right" wrapText="1" readingOrder="1"/>
    </xf>
    <xf numFmtId="2" fontId="13" fillId="0" borderId="24" xfId="0" applyNumberFormat="1" applyFont="1" applyBorder="1" applyAlignment="1">
      <alignment horizontal="center" wrapText="1" readingOrder="1"/>
    </xf>
    <xf numFmtId="2" fontId="13" fillId="0" borderId="82" xfId="0" applyNumberFormat="1" applyFont="1" applyBorder="1" applyAlignment="1">
      <alignment horizontal="center" wrapText="1" readingOrder="1"/>
    </xf>
    <xf numFmtId="2" fontId="13" fillId="0" borderId="117" xfId="0" applyNumberFormat="1" applyFont="1" applyBorder="1" applyAlignment="1">
      <alignment horizontal="center" wrapText="1" readingOrder="1"/>
    </xf>
    <xf numFmtId="2" fontId="13" fillId="0" borderId="119" xfId="0" applyNumberFormat="1" applyFont="1" applyBorder="1" applyAlignment="1">
      <alignment horizontal="center" wrapText="1" readingOrder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1" fillId="35" borderId="112" xfId="0" applyNumberFormat="1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center"/>
    </xf>
    <xf numFmtId="0" fontId="2" fillId="0" borderId="101" xfId="0" applyFont="1" applyBorder="1" applyAlignment="1">
      <alignment horizontal="justify" vertical="top" wrapText="1"/>
    </xf>
    <xf numFmtId="3" fontId="6" fillId="0" borderId="46" xfId="0" applyNumberFormat="1" applyFont="1" applyBorder="1" applyAlignment="1">
      <alignment horizontal="center" readingOrder="1"/>
    </xf>
    <xf numFmtId="2" fontId="6" fillId="0" borderId="44" xfId="0" applyNumberFormat="1" applyFont="1" applyBorder="1" applyAlignment="1">
      <alignment horizontal="center" readingOrder="1"/>
    </xf>
    <xf numFmtId="1" fontId="2" fillId="0" borderId="25" xfId="254" applyNumberFormat="1" applyFont="1" applyBorder="1" applyAlignment="1">
      <alignment horizontal="center" vertical="center" wrapText="1"/>
      <protection/>
    </xf>
    <xf numFmtId="1" fontId="2" fillId="0" borderId="33" xfId="254" applyNumberFormat="1" applyFont="1" applyBorder="1" applyAlignment="1">
      <alignment horizontal="center" vertical="center" wrapText="1"/>
      <protection/>
    </xf>
    <xf numFmtId="2" fontId="13" fillId="0" borderId="120" xfId="0" applyNumberFormat="1" applyFont="1" applyBorder="1" applyAlignment="1">
      <alignment horizontal="center" wrapText="1" readingOrder="1"/>
    </xf>
    <xf numFmtId="2" fontId="13" fillId="0" borderId="121" xfId="0" applyNumberFormat="1" applyFont="1" applyBorder="1" applyAlignment="1">
      <alignment horizontal="center" wrapText="1" readingOrder="1"/>
    </xf>
    <xf numFmtId="2" fontId="13" fillId="0" borderId="122" xfId="0" applyNumberFormat="1" applyFont="1" applyBorder="1" applyAlignment="1">
      <alignment horizontal="center" wrapText="1" readingOrder="1"/>
    </xf>
    <xf numFmtId="2" fontId="13" fillId="0" borderId="111" xfId="0" applyNumberFormat="1" applyFont="1" applyBorder="1" applyAlignment="1">
      <alignment horizontal="center" wrapText="1" readingOrder="1"/>
    </xf>
    <xf numFmtId="2" fontId="13" fillId="0" borderId="123" xfId="0" applyNumberFormat="1" applyFont="1" applyBorder="1" applyAlignment="1">
      <alignment horizontal="center" wrapText="1" readingOrder="1"/>
    </xf>
    <xf numFmtId="2" fontId="13" fillId="0" borderId="124" xfId="0" applyNumberFormat="1" applyFont="1" applyBorder="1" applyAlignment="1">
      <alignment horizontal="center" wrapText="1" readingOrder="1"/>
    </xf>
    <xf numFmtId="0" fontId="4" fillId="0" borderId="1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 readingOrder="1"/>
    </xf>
    <xf numFmtId="49" fontId="1" fillId="0" borderId="22" xfId="0" applyNumberFormat="1" applyFont="1" applyBorder="1" applyAlignment="1">
      <alignment horizontal="center" wrapText="1" readingOrder="1"/>
    </xf>
    <xf numFmtId="0" fontId="1" fillId="35" borderId="102" xfId="0" applyFont="1" applyFill="1" applyBorder="1" applyAlignment="1">
      <alignment horizontal="center" wrapText="1" readingOrder="1"/>
    </xf>
    <xf numFmtId="4" fontId="16" fillId="55" borderId="44" xfId="0" applyNumberFormat="1" applyFont="1" applyFill="1" applyBorder="1" applyAlignment="1">
      <alignment horizontal="center" wrapText="1" readingOrder="1"/>
    </xf>
    <xf numFmtId="0" fontId="1" fillId="0" borderId="101" xfId="0" applyFont="1" applyBorder="1" applyAlignment="1">
      <alignment horizontal="center" wrapText="1" readingOrder="1"/>
    </xf>
    <xf numFmtId="3" fontId="69" fillId="0" borderId="24" xfId="0" applyNumberFormat="1" applyFont="1" applyBorder="1" applyAlignment="1">
      <alignment horizontal="center" vertical="center" wrapText="1" readingOrder="1"/>
    </xf>
    <xf numFmtId="3" fontId="69" fillId="0" borderId="82" xfId="0" applyNumberFormat="1" applyFont="1" applyBorder="1" applyAlignment="1">
      <alignment horizontal="center" vertical="center" wrapText="1" readingOrder="1"/>
    </xf>
    <xf numFmtId="1" fontId="2" fillId="0" borderId="82" xfId="254" applyNumberFormat="1" applyFont="1" applyBorder="1" applyAlignment="1">
      <alignment horizontal="center" vertical="center" wrapText="1"/>
      <protection/>
    </xf>
    <xf numFmtId="0" fontId="1" fillId="0" borderId="102" xfId="0" applyFont="1" applyBorder="1" applyAlignment="1">
      <alignment horizontal="center" wrapText="1" readingOrder="1"/>
    </xf>
    <xf numFmtId="3" fontId="69" fillId="0" borderId="112" xfId="0" applyNumberFormat="1" applyFont="1" applyBorder="1" applyAlignment="1">
      <alignment horizontal="center" vertical="center" wrapText="1" readingOrder="1"/>
    </xf>
    <xf numFmtId="3" fontId="69" fillId="0" borderId="26" xfId="0" applyNumberFormat="1" applyFont="1" applyBorder="1" applyAlignment="1">
      <alignment horizontal="center" vertical="center" wrapText="1" readingOrder="1"/>
    </xf>
    <xf numFmtId="3" fontId="69" fillId="0" borderId="44" xfId="0" applyNumberFormat="1" applyFont="1" applyBorder="1" applyAlignment="1">
      <alignment horizontal="center" vertical="center" wrapText="1" readingOrder="1"/>
    </xf>
    <xf numFmtId="3" fontId="69" fillId="0" borderId="113" xfId="0" applyNumberFormat="1" applyFont="1" applyBorder="1" applyAlignment="1">
      <alignment horizontal="center" vertical="center" wrapText="1" readingOrder="1"/>
    </xf>
    <xf numFmtId="0" fontId="4" fillId="0" borderId="126" xfId="0" applyFont="1" applyBorder="1" applyAlignment="1">
      <alignment/>
    </xf>
    <xf numFmtId="3" fontId="1" fillId="35" borderId="127" xfId="0" applyNumberFormat="1" applyFont="1" applyFill="1" applyBorder="1" applyAlignment="1">
      <alignment horizontal="center" vertical="center" wrapText="1"/>
    </xf>
    <xf numFmtId="3" fontId="13" fillId="0" borderId="128" xfId="0" applyNumberFormat="1" applyFont="1" applyBorder="1" applyAlignment="1">
      <alignment horizontal="center" wrapText="1" readingOrder="1"/>
    </xf>
    <xf numFmtId="3" fontId="13" fillId="0" borderId="129" xfId="0" applyNumberFormat="1" applyFont="1" applyBorder="1" applyAlignment="1">
      <alignment horizontal="center" wrapText="1" readingOrder="1"/>
    </xf>
    <xf numFmtId="0" fontId="13" fillId="0" borderId="130" xfId="0" applyFont="1" applyBorder="1" applyAlignment="1">
      <alignment horizontal="center" wrapText="1" readingOrder="1"/>
    </xf>
    <xf numFmtId="0" fontId="13" fillId="0" borderId="125" xfId="0" applyFont="1" applyBorder="1" applyAlignment="1">
      <alignment horizontal="center" wrapText="1" readingOrder="1"/>
    </xf>
    <xf numFmtId="3" fontId="13" fillId="0" borderId="131" xfId="0" applyNumberFormat="1" applyFont="1" applyBorder="1" applyAlignment="1">
      <alignment horizontal="center" wrapText="1" readingOrder="1"/>
    </xf>
    <xf numFmtId="3" fontId="13" fillId="0" borderId="125" xfId="0" applyNumberFormat="1" applyFont="1" applyBorder="1" applyAlignment="1">
      <alignment horizontal="center" wrapText="1" readingOrder="1"/>
    </xf>
    <xf numFmtId="3" fontId="13" fillId="0" borderId="132" xfId="0" applyNumberFormat="1" applyFont="1" applyBorder="1" applyAlignment="1">
      <alignment horizontal="center" wrapText="1" readingOrder="1"/>
    </xf>
    <xf numFmtId="3" fontId="13" fillId="0" borderId="130" xfId="0" applyNumberFormat="1" applyFont="1" applyBorder="1" applyAlignment="1">
      <alignment horizontal="center" wrapText="1" readingOrder="1"/>
    </xf>
    <xf numFmtId="3" fontId="13" fillId="0" borderId="133" xfId="0" applyNumberFormat="1" applyFont="1" applyBorder="1" applyAlignment="1">
      <alignment horizontal="center" wrapText="1" readingOrder="1"/>
    </xf>
    <xf numFmtId="3" fontId="13" fillId="0" borderId="134" xfId="0" applyNumberFormat="1" applyFont="1" applyBorder="1" applyAlignment="1">
      <alignment horizontal="center" wrapText="1" readingOrder="1"/>
    </xf>
    <xf numFmtId="0" fontId="4" fillId="0" borderId="78" xfId="0" applyFont="1" applyBorder="1" applyAlignment="1">
      <alignment horizontal="center" wrapText="1"/>
    </xf>
    <xf numFmtId="3" fontId="13" fillId="0" borderId="135" xfId="0" applyNumberFormat="1" applyFont="1" applyBorder="1" applyAlignment="1">
      <alignment horizontal="center" wrapText="1" readingOrder="1"/>
    </xf>
    <xf numFmtId="3" fontId="13" fillId="0" borderId="76" xfId="0" applyNumberFormat="1" applyFont="1" applyBorder="1" applyAlignment="1">
      <alignment horizontal="center" wrapText="1" readingOrder="1"/>
    </xf>
    <xf numFmtId="0" fontId="13" fillId="0" borderId="136" xfId="0" applyFont="1" applyBorder="1" applyAlignment="1">
      <alignment horizontal="center" wrapText="1" readingOrder="1"/>
    </xf>
    <xf numFmtId="0" fontId="13" fillId="0" borderId="79" xfId="0" applyFont="1" applyBorder="1" applyAlignment="1">
      <alignment horizontal="center" wrapText="1" readingOrder="1"/>
    </xf>
    <xf numFmtId="3" fontId="13" fillId="0" borderId="75" xfId="0" applyNumberFormat="1" applyFont="1" applyBorder="1" applyAlignment="1">
      <alignment horizontal="center" wrapText="1" readingOrder="1"/>
    </xf>
    <xf numFmtId="3" fontId="13" fillId="0" borderId="79" xfId="0" applyNumberFormat="1" applyFont="1" applyBorder="1" applyAlignment="1">
      <alignment horizontal="center" wrapText="1" readingOrder="1"/>
    </xf>
    <xf numFmtId="3" fontId="13" fillId="0" borderId="99" xfId="0" applyNumberFormat="1" applyFont="1" applyBorder="1" applyAlignment="1">
      <alignment horizontal="center" wrapText="1" readingOrder="1"/>
    </xf>
    <xf numFmtId="3" fontId="13" fillId="0" borderId="136" xfId="0" applyNumberFormat="1" applyFont="1" applyBorder="1" applyAlignment="1">
      <alignment horizontal="center" wrapText="1" readingOrder="1"/>
    </xf>
    <xf numFmtId="3" fontId="13" fillId="0" borderId="78" xfId="0" applyNumberFormat="1" applyFont="1" applyBorder="1" applyAlignment="1">
      <alignment horizontal="center" wrapText="1" readingOrder="1"/>
    </xf>
    <xf numFmtId="3" fontId="13" fillId="0" borderId="80" xfId="0" applyNumberFormat="1" applyFont="1" applyBorder="1" applyAlignment="1">
      <alignment horizontal="center" wrapText="1" readingOrder="1"/>
    </xf>
    <xf numFmtId="0" fontId="4" fillId="0" borderId="92" xfId="0" applyFont="1" applyBorder="1" applyAlignment="1">
      <alignment horizontal="left"/>
    </xf>
    <xf numFmtId="2" fontId="8" fillId="0" borderId="111" xfId="0" applyNumberFormat="1" applyFont="1" applyBorder="1" applyAlignment="1">
      <alignment horizontal="center" readingOrder="1"/>
    </xf>
    <xf numFmtId="3" fontId="11" fillId="35" borderId="112" xfId="0" applyNumberFormat="1" applyFont="1" applyFill="1" applyBorder="1" applyAlignment="1">
      <alignment horizontal="center" wrapText="1" readingOrder="1"/>
    </xf>
    <xf numFmtId="2" fontId="6" fillId="35" borderId="113" xfId="0" applyNumberFormat="1" applyFont="1" applyFill="1" applyBorder="1" applyAlignment="1">
      <alignment horizontal="center" readingOrder="1"/>
    </xf>
    <xf numFmtId="0" fontId="1" fillId="0" borderId="137" xfId="0" applyFont="1" applyBorder="1" applyAlignment="1">
      <alignment horizontal="center" wrapText="1" readingOrder="1"/>
    </xf>
    <xf numFmtId="3" fontId="69" fillId="0" borderId="36" xfId="0" applyNumberFormat="1" applyFont="1" applyBorder="1" applyAlignment="1">
      <alignment horizontal="center" vertical="center" wrapText="1" readingOrder="1"/>
    </xf>
    <xf numFmtId="3" fontId="69" fillId="0" borderId="19" xfId="0" applyNumberFormat="1" applyFont="1" applyBorder="1" applyAlignment="1">
      <alignment horizontal="center" vertical="center" wrapText="1" readingOrder="1"/>
    </xf>
    <xf numFmtId="3" fontId="69" fillId="0" borderId="38" xfId="0" applyNumberFormat="1" applyFont="1" applyBorder="1" applyAlignment="1">
      <alignment horizontal="center" vertical="center" wrapText="1" readingOrder="1"/>
    </xf>
    <xf numFmtId="3" fontId="69" fillId="0" borderId="111" xfId="0" applyNumberFormat="1" applyFont="1" applyBorder="1" applyAlignment="1">
      <alignment horizontal="center" vertical="center" wrapText="1" readingOrder="1"/>
    </xf>
    <xf numFmtId="0" fontId="1" fillId="0" borderId="138" xfId="0" applyFont="1" applyFill="1" applyBorder="1" applyAlignment="1">
      <alignment horizontal="center" vertical="center" wrapText="1"/>
    </xf>
    <xf numFmtId="3" fontId="2" fillId="0" borderId="89" xfId="0" applyNumberFormat="1" applyFont="1" applyFill="1" applyBorder="1" applyAlignment="1">
      <alignment horizontal="center" wrapText="1"/>
    </xf>
    <xf numFmtId="3" fontId="2" fillId="0" borderId="34" xfId="0" applyNumberFormat="1" applyFont="1" applyFill="1" applyBorder="1" applyAlignment="1">
      <alignment horizontal="center" wrapText="1"/>
    </xf>
    <xf numFmtId="3" fontId="1" fillId="35" borderId="139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 readingOrder="1"/>
    </xf>
    <xf numFmtId="0" fontId="1" fillId="0" borderId="140" xfId="0" applyFont="1" applyBorder="1" applyAlignment="1">
      <alignment horizontal="center" vertical="center" readingOrder="1"/>
    </xf>
    <xf numFmtId="0" fontId="4" fillId="0" borderId="92" xfId="0" applyFont="1" applyBorder="1" applyAlignment="1">
      <alignment/>
    </xf>
    <xf numFmtId="0" fontId="1" fillId="0" borderId="100" xfId="0" applyFont="1" applyBorder="1" applyAlignment="1">
      <alignment horizontal="center" vertical="center" readingOrder="1"/>
    </xf>
    <xf numFmtId="0" fontId="1" fillId="0" borderId="141" xfId="0" applyFont="1" applyBorder="1" applyAlignment="1">
      <alignment horizontal="center" wrapText="1" readingOrder="1"/>
    </xf>
    <xf numFmtId="0" fontId="1" fillId="0" borderId="142" xfId="0" applyFont="1" applyBorder="1" applyAlignment="1">
      <alignment horizontal="center" wrapText="1" readingOrder="1"/>
    </xf>
    <xf numFmtId="3" fontId="69" fillId="0" borderId="45" xfId="0" applyNumberFormat="1" applyFont="1" applyBorder="1" applyAlignment="1">
      <alignment horizontal="center" vertical="center" wrapText="1" readingOrder="1"/>
    </xf>
    <xf numFmtId="3" fontId="69" fillId="0" borderId="46" xfId="0" applyNumberFormat="1" applyFont="1" applyBorder="1" applyAlignment="1">
      <alignment horizontal="center" vertical="center" wrapText="1" readingOrder="1"/>
    </xf>
    <xf numFmtId="0" fontId="1" fillId="0" borderId="143" xfId="0" applyFont="1" applyBorder="1" applyAlignment="1">
      <alignment horizontal="center" wrapText="1" readingOrder="1"/>
    </xf>
    <xf numFmtId="3" fontId="69" fillId="0" borderId="49" xfId="0" applyNumberFormat="1" applyFont="1" applyBorder="1" applyAlignment="1">
      <alignment horizontal="center" vertical="center" wrapText="1" readingOrder="1"/>
    </xf>
    <xf numFmtId="0" fontId="18" fillId="0" borderId="104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right" vertical="center" wrapText="1"/>
    </xf>
    <xf numFmtId="3" fontId="69" fillId="0" borderId="30" xfId="0" applyNumberFormat="1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readingOrder="1"/>
    </xf>
    <xf numFmtId="0" fontId="18" fillId="0" borderId="105" xfId="0" applyFont="1" applyFill="1" applyBorder="1" applyAlignment="1">
      <alignment horizontal="center" vertical="center" wrapText="1"/>
    </xf>
    <xf numFmtId="0" fontId="1" fillId="0" borderId="144" xfId="0" applyFont="1" applyBorder="1" applyAlignment="1">
      <alignment horizontal="center" wrapText="1" readingOrder="1"/>
    </xf>
    <xf numFmtId="3" fontId="69" fillId="0" borderId="121" xfId="0" applyNumberFormat="1" applyFont="1" applyBorder="1" applyAlignment="1">
      <alignment horizontal="center" vertical="center" wrapText="1" readingOrder="1"/>
    </xf>
    <xf numFmtId="2" fontId="69" fillId="0" borderId="49" xfId="0" applyNumberFormat="1" applyFont="1" applyBorder="1" applyAlignment="1">
      <alignment horizontal="center" vertical="center" wrapText="1" readingOrder="1"/>
    </xf>
    <xf numFmtId="2" fontId="69" fillId="0" borderId="121" xfId="0" applyNumberFormat="1" applyFont="1" applyBorder="1" applyAlignment="1">
      <alignment horizontal="center" vertical="center" wrapText="1" readingOrder="1"/>
    </xf>
    <xf numFmtId="2" fontId="69" fillId="0" borderId="25" xfId="0" applyNumberFormat="1" applyFont="1" applyBorder="1" applyAlignment="1">
      <alignment horizontal="center" vertical="center" wrapText="1" readingOrder="1"/>
    </xf>
    <xf numFmtId="2" fontId="69" fillId="0" borderId="82" xfId="0" applyNumberFormat="1" applyFont="1" applyBorder="1" applyAlignment="1">
      <alignment horizontal="center" vertical="center" wrapText="1" readingOrder="1"/>
    </xf>
    <xf numFmtId="2" fontId="69" fillId="0" borderId="26" xfId="0" applyNumberFormat="1" applyFont="1" applyBorder="1" applyAlignment="1">
      <alignment horizontal="center" vertical="center" wrapText="1" readingOrder="1"/>
    </xf>
    <xf numFmtId="2" fontId="69" fillId="0" borderId="113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 wrapText="1" readingOrder="1"/>
    </xf>
    <xf numFmtId="0" fontId="1" fillId="0" borderId="90" xfId="0" applyFont="1" applyBorder="1" applyAlignment="1">
      <alignment horizontal="center" wrapText="1" readingOrder="1"/>
    </xf>
    <xf numFmtId="0" fontId="1" fillId="0" borderId="33" xfId="0" applyFont="1" applyBorder="1" applyAlignment="1">
      <alignment horizontal="center" wrapText="1" readingOrder="1"/>
    </xf>
    <xf numFmtId="2" fontId="1" fillId="0" borderId="35" xfId="0" applyNumberFormat="1" applyFont="1" applyBorder="1" applyAlignment="1">
      <alignment horizontal="center" wrapText="1" readingOrder="1"/>
    </xf>
    <xf numFmtId="2" fontId="1" fillId="0" borderId="67" xfId="0" applyNumberFormat="1" applyFont="1" applyBorder="1" applyAlignment="1">
      <alignment horizontal="center" wrapText="1" readingOrder="1"/>
    </xf>
    <xf numFmtId="0" fontId="1" fillId="0" borderId="145" xfId="0" applyFont="1" applyBorder="1" applyAlignment="1">
      <alignment horizontal="center" wrapText="1" readingOrder="1"/>
    </xf>
    <xf numFmtId="0" fontId="1" fillId="0" borderId="126" xfId="0" applyFont="1" applyBorder="1" applyAlignment="1">
      <alignment horizontal="center" wrapText="1" readingOrder="1"/>
    </xf>
    <xf numFmtId="0" fontId="1" fillId="0" borderId="146" xfId="0" applyFont="1" applyBorder="1" applyAlignment="1">
      <alignment horizontal="center" wrapText="1" readingOrder="1"/>
    </xf>
    <xf numFmtId="2" fontId="1" fillId="0" borderId="44" xfId="0" applyNumberFormat="1" applyFont="1" applyBorder="1" applyAlignment="1">
      <alignment horizontal="center" wrapText="1" readingOrder="1"/>
    </xf>
    <xf numFmtId="2" fontId="2" fillId="0" borderId="130" xfId="0" applyNumberFormat="1" applyFont="1" applyBorder="1" applyAlignment="1">
      <alignment horizontal="center" vertical="center" readingOrder="1"/>
    </xf>
    <xf numFmtId="0" fontId="18" fillId="0" borderId="31" xfId="0" applyFont="1" applyFill="1" applyBorder="1" applyAlignment="1">
      <alignment horizontal="center" wrapText="1"/>
    </xf>
    <xf numFmtId="3" fontId="69" fillId="0" borderId="89" xfId="0" applyNumberFormat="1" applyFont="1" applyBorder="1" applyAlignment="1">
      <alignment horizontal="center" vertical="center" wrapText="1" readingOrder="1"/>
    </xf>
    <xf numFmtId="3" fontId="69" fillId="0" borderId="34" xfId="0" applyNumberFormat="1" applyFont="1" applyBorder="1" applyAlignment="1">
      <alignment horizontal="center" vertical="center" wrapText="1" readingOrder="1"/>
    </xf>
    <xf numFmtId="0" fontId="69" fillId="0" borderId="34" xfId="0" applyFont="1" applyBorder="1" applyAlignment="1">
      <alignment horizontal="center" vertical="center" wrapText="1" readingOrder="1"/>
    </xf>
    <xf numFmtId="3" fontId="69" fillId="0" borderId="118" xfId="0" applyNumberFormat="1" applyFont="1" applyBorder="1" applyAlignment="1">
      <alignment horizontal="center" vertical="center" wrapText="1" readingOrder="1"/>
    </xf>
    <xf numFmtId="0" fontId="18" fillId="0" borderId="132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3" fontId="69" fillId="0" borderId="54" xfId="0" applyNumberFormat="1" applyFont="1" applyBorder="1" applyAlignment="1">
      <alignment horizontal="center" vertical="center" wrapText="1" readingOrder="1"/>
    </xf>
    <xf numFmtId="3" fontId="69" fillId="0" borderId="51" xfId="0" applyNumberFormat="1" applyFont="1" applyBorder="1" applyAlignment="1">
      <alignment horizontal="center" vertical="center" wrapText="1" readingOrder="1"/>
    </xf>
    <xf numFmtId="3" fontId="69" fillId="0" borderId="139" xfId="0" applyNumberFormat="1" applyFont="1" applyBorder="1" applyAlignment="1">
      <alignment horizontal="center" vertical="center" wrapText="1" readingOrder="1"/>
    </xf>
    <xf numFmtId="0" fontId="69" fillId="0" borderId="33" xfId="0" applyFont="1" applyBorder="1" applyAlignment="1">
      <alignment horizontal="center" vertical="center" wrapText="1" readingOrder="1"/>
    </xf>
    <xf numFmtId="3" fontId="69" fillId="0" borderId="93" xfId="0" applyNumberFormat="1" applyFont="1" applyBorder="1" applyAlignment="1">
      <alignment horizontal="center" vertical="center" wrapText="1" readingOrder="1"/>
    </xf>
    <xf numFmtId="0" fontId="18" fillId="0" borderId="103" xfId="0" applyFont="1" applyFill="1" applyBorder="1" applyAlignment="1">
      <alignment horizontal="center" vertical="center" wrapText="1"/>
    </xf>
    <xf numFmtId="184" fontId="69" fillId="0" borderId="82" xfId="0" applyNumberFormat="1" applyFont="1" applyBorder="1" applyAlignment="1">
      <alignment horizontal="center" vertical="center" wrapText="1" readingOrder="1"/>
    </xf>
    <xf numFmtId="184" fontId="69" fillId="0" borderId="113" xfId="0" applyNumberFormat="1" applyFont="1" applyBorder="1" applyAlignment="1">
      <alignment horizontal="center" vertical="center" wrapText="1" readingOrder="1"/>
    </xf>
    <xf numFmtId="4" fontId="69" fillId="0" borderId="121" xfId="0" applyNumberFormat="1" applyFont="1" applyBorder="1" applyAlignment="1">
      <alignment horizontal="center" vertical="center" wrapText="1" readingOrder="1"/>
    </xf>
    <xf numFmtId="4" fontId="69" fillId="0" borderId="82" xfId="0" applyNumberFormat="1" applyFont="1" applyBorder="1" applyAlignment="1">
      <alignment horizontal="center" vertical="center" wrapText="1" readingOrder="1"/>
    </xf>
    <xf numFmtId="4" fontId="69" fillId="0" borderId="113" xfId="0" applyNumberFormat="1" applyFont="1" applyBorder="1" applyAlignment="1">
      <alignment horizontal="center" vertical="center" wrapText="1" readingOrder="1"/>
    </xf>
    <xf numFmtId="3" fontId="69" fillId="0" borderId="67" xfId="0" applyNumberFormat="1" applyFont="1" applyBorder="1" applyAlignment="1">
      <alignment horizontal="center" vertical="center" wrapText="1" readingOrder="1"/>
    </xf>
    <xf numFmtId="0" fontId="1" fillId="0" borderId="103" xfId="0" applyFont="1" applyBorder="1" applyAlignment="1">
      <alignment horizontal="center" wrapText="1" readingOrder="1"/>
    </xf>
    <xf numFmtId="0" fontId="1" fillId="0" borderId="104" xfId="0" applyFont="1" applyBorder="1" applyAlignment="1">
      <alignment horizontal="center" wrapText="1" readingOrder="1"/>
    </xf>
    <xf numFmtId="0" fontId="1" fillId="0" borderId="114" xfId="0" applyFont="1" applyBorder="1" applyAlignment="1">
      <alignment horizontal="center" wrapText="1" readingOrder="1"/>
    </xf>
    <xf numFmtId="0" fontId="1" fillId="0" borderId="115" xfId="0" applyFont="1" applyBorder="1" applyAlignment="1">
      <alignment horizontal="center" wrapText="1" readingOrder="1"/>
    </xf>
    <xf numFmtId="0" fontId="1" fillId="0" borderId="108" xfId="0" applyFont="1" applyBorder="1" applyAlignment="1">
      <alignment horizontal="center" wrapText="1" readingOrder="1"/>
    </xf>
    <xf numFmtId="0" fontId="1" fillId="0" borderId="105" xfId="0" applyFont="1" applyBorder="1" applyAlignment="1">
      <alignment horizontal="center" wrapText="1" readingOrder="1"/>
    </xf>
    <xf numFmtId="0" fontId="20" fillId="0" borderId="0" xfId="0" applyFont="1" applyFill="1" applyBorder="1" applyAlignment="1">
      <alignment horizontal="left"/>
    </xf>
    <xf numFmtId="184" fontId="69" fillId="0" borderId="27" xfId="0" applyNumberFormat="1" applyFont="1" applyBorder="1" applyAlignment="1">
      <alignment horizontal="center" vertical="center" wrapText="1" readingOrder="1"/>
    </xf>
    <xf numFmtId="184" fontId="69" fillId="0" borderId="20" xfId="0" applyNumberFormat="1" applyFont="1" applyBorder="1" applyAlignment="1">
      <alignment horizontal="center" vertical="center" wrapText="1" readingOrder="1"/>
    </xf>
    <xf numFmtId="184" fontId="69" fillId="0" borderId="24" xfId="0" applyNumberFormat="1" applyFont="1" applyBorder="1" applyAlignment="1">
      <alignment horizontal="center" vertical="center" wrapText="1" readingOrder="1"/>
    </xf>
    <xf numFmtId="184" fontId="69" fillId="0" borderId="33" xfId="0" applyNumberFormat="1" applyFont="1" applyBorder="1" applyAlignment="1">
      <alignment horizontal="center" vertical="center" wrapText="1" readingOrder="1"/>
    </xf>
    <xf numFmtId="184" fontId="69" fillId="0" borderId="25" xfId="0" applyNumberFormat="1" applyFont="1" applyBorder="1" applyAlignment="1">
      <alignment horizontal="center" vertical="center" wrapText="1" readingOrder="1"/>
    </xf>
    <xf numFmtId="184" fontId="2" fillId="0" borderId="33" xfId="254" applyNumberFormat="1" applyFont="1" applyBorder="1" applyAlignment="1">
      <alignment horizontal="center" vertical="center" wrapText="1"/>
      <protection/>
    </xf>
    <xf numFmtId="184" fontId="2" fillId="0" borderId="25" xfId="254" applyNumberFormat="1" applyFont="1" applyBorder="1" applyAlignment="1">
      <alignment horizontal="center" vertical="center" wrapText="1"/>
      <protection/>
    </xf>
    <xf numFmtId="184" fontId="2" fillId="0" borderId="82" xfId="254" applyNumberFormat="1" applyFont="1" applyBorder="1" applyAlignment="1">
      <alignment horizontal="center" vertical="center" wrapText="1"/>
      <protection/>
    </xf>
    <xf numFmtId="184" fontId="69" fillId="0" borderId="36" xfId="0" applyNumberFormat="1" applyFont="1" applyBorder="1" applyAlignment="1">
      <alignment horizontal="center" vertical="center" wrapText="1" readingOrder="1"/>
    </xf>
    <xf numFmtId="184" fontId="69" fillId="0" borderId="19" xfId="0" applyNumberFormat="1" applyFont="1" applyBorder="1" applyAlignment="1">
      <alignment horizontal="center" vertical="center" wrapText="1" readingOrder="1"/>
    </xf>
    <xf numFmtId="184" fontId="69" fillId="0" borderId="111" xfId="0" applyNumberFormat="1" applyFont="1" applyBorder="1" applyAlignment="1">
      <alignment horizontal="center" vertical="center" wrapText="1" readingOrder="1"/>
    </xf>
    <xf numFmtId="184" fontId="69" fillId="0" borderId="112" xfId="0" applyNumberFormat="1" applyFont="1" applyBorder="1" applyAlignment="1">
      <alignment horizontal="center" vertical="center" wrapText="1" readingOrder="1"/>
    </xf>
    <xf numFmtId="184" fontId="69" fillId="0" borderId="26" xfId="0" applyNumberFormat="1" applyFont="1" applyBorder="1" applyAlignment="1">
      <alignment horizontal="center" vertical="center" wrapText="1" readingOrder="1"/>
    </xf>
    <xf numFmtId="3" fontId="69" fillId="0" borderId="76" xfId="0" applyNumberFormat="1" applyFont="1" applyBorder="1" applyAlignment="1">
      <alignment horizontal="center" vertical="center" wrapText="1" readingOrder="1"/>
    </xf>
    <xf numFmtId="184" fontId="69" fillId="0" borderId="90" xfId="0" applyNumberFormat="1" applyFont="1" applyBorder="1" applyAlignment="1">
      <alignment horizontal="center" vertical="center" wrapText="1" readingOrder="1"/>
    </xf>
    <xf numFmtId="184" fontId="69" fillId="0" borderId="147" xfId="0" applyNumberFormat="1" applyFont="1" applyBorder="1" applyAlignment="1">
      <alignment horizontal="center" vertical="center" wrapText="1" readingOrder="1"/>
    </xf>
    <xf numFmtId="184" fontId="69" fillId="0" borderId="129" xfId="0" applyNumberFormat="1" applyFont="1" applyBorder="1" applyAlignment="1">
      <alignment horizontal="center" vertical="center" wrapText="1" readingOrder="1"/>
    </xf>
    <xf numFmtId="184" fontId="69" fillId="0" borderId="148" xfId="0" applyNumberFormat="1" applyFont="1" applyBorder="1" applyAlignment="1">
      <alignment horizontal="center" vertical="center" wrapText="1" readingOrder="1"/>
    </xf>
    <xf numFmtId="184" fontId="69" fillId="0" borderId="76" xfId="0" applyNumberFormat="1" applyFont="1" applyBorder="1" applyAlignment="1">
      <alignment horizontal="center" vertical="center" wrapText="1" readingOrder="1"/>
    </xf>
    <xf numFmtId="3" fontId="69" fillId="0" borderId="149" xfId="0" applyNumberFormat="1" applyFont="1" applyBorder="1" applyAlignment="1">
      <alignment horizontal="center" vertical="center" wrapText="1" readingOrder="1"/>
    </xf>
    <xf numFmtId="184" fontId="69" fillId="0" borderId="149" xfId="0" applyNumberFormat="1" applyFont="1" applyBorder="1" applyAlignment="1">
      <alignment horizontal="center" vertical="center" wrapText="1" readingOrder="1"/>
    </xf>
    <xf numFmtId="0" fontId="18" fillId="0" borderId="78" xfId="0" applyFont="1" applyFill="1" applyBorder="1" applyAlignment="1">
      <alignment horizontal="center" vertical="center" wrapText="1"/>
    </xf>
    <xf numFmtId="0" fontId="4" fillId="0" borderId="150" xfId="0" applyFont="1" applyBorder="1" applyAlignment="1">
      <alignment/>
    </xf>
    <xf numFmtId="0" fontId="4" fillId="0" borderId="145" xfId="0" applyFont="1" applyBorder="1" applyAlignment="1">
      <alignment/>
    </xf>
    <xf numFmtId="4" fontId="69" fillId="0" borderId="111" xfId="0" applyNumberFormat="1" applyFont="1" applyBorder="1" applyAlignment="1">
      <alignment horizontal="center" vertical="center" wrapText="1" readingOrder="1"/>
    </xf>
    <xf numFmtId="0" fontId="1" fillId="0" borderId="151" xfId="0" applyFont="1" applyBorder="1" applyAlignment="1">
      <alignment horizontal="center" wrapText="1" readingOrder="1"/>
    </xf>
    <xf numFmtId="3" fontId="69" fillId="0" borderId="152" xfId="0" applyNumberFormat="1" applyFont="1" applyBorder="1" applyAlignment="1">
      <alignment horizontal="center" vertical="center" wrapText="1" readingOrder="1"/>
    </xf>
    <xf numFmtId="184" fontId="69" fillId="0" borderId="91" xfId="0" applyNumberFormat="1" applyFont="1" applyBorder="1" applyAlignment="1">
      <alignment horizontal="center" vertical="center" wrapText="1" readingOrder="1"/>
    </xf>
    <xf numFmtId="184" fontId="69" fillId="0" borderId="152" xfId="0" applyNumberFormat="1" applyFont="1" applyBorder="1" applyAlignment="1">
      <alignment horizontal="center" vertical="center" wrapText="1" readingOrder="1"/>
    </xf>
    <xf numFmtId="184" fontId="69" fillId="0" borderId="153" xfId="0" applyNumberFormat="1" applyFont="1" applyBorder="1" applyAlignment="1">
      <alignment horizontal="center" vertical="center" wrapText="1" readingOrder="1"/>
    </xf>
    <xf numFmtId="3" fontId="69" fillId="0" borderId="59" xfId="0" applyNumberFormat="1" applyFont="1" applyBorder="1" applyAlignment="1">
      <alignment horizontal="center" vertical="center" wrapText="1" readingOrder="1"/>
    </xf>
    <xf numFmtId="2" fontId="69" fillId="0" borderId="19" xfId="0" applyNumberFormat="1" applyFont="1" applyBorder="1" applyAlignment="1">
      <alignment horizontal="center" vertical="center" wrapText="1" readingOrder="1"/>
    </xf>
    <xf numFmtId="2" fontId="69" fillId="0" borderId="111" xfId="0" applyNumberFormat="1" applyFont="1" applyBorder="1" applyAlignment="1">
      <alignment horizontal="center" vertical="center" wrapText="1" readingOrder="1"/>
    </xf>
    <xf numFmtId="3" fontId="69" fillId="0" borderId="37" xfId="0" applyNumberFormat="1" applyFont="1" applyBorder="1" applyAlignment="1">
      <alignment horizontal="center" vertical="center" wrapText="1" readingOrder="1"/>
    </xf>
    <xf numFmtId="3" fontId="69" fillId="0" borderId="154" xfId="0" applyNumberFormat="1" applyFont="1" applyBorder="1" applyAlignment="1">
      <alignment horizontal="center" vertical="center" wrapText="1" readingOrder="1"/>
    </xf>
    <xf numFmtId="0" fontId="4" fillId="0" borderId="155" xfId="0" applyFont="1" applyBorder="1" applyAlignment="1">
      <alignment/>
    </xf>
    <xf numFmtId="0" fontId="4" fillId="0" borderId="156" xfId="0" applyFont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3" xfId="0" applyFont="1" applyFill="1" applyBorder="1" applyAlignment="1">
      <alignment horizontal="center" vertical="center" wrapText="1"/>
    </xf>
    <xf numFmtId="184" fontId="69" fillId="0" borderId="157" xfId="0" applyNumberFormat="1" applyFont="1" applyBorder="1" applyAlignment="1">
      <alignment horizontal="center" vertical="center" wrapText="1" readingOrder="1"/>
    </xf>
    <xf numFmtId="184" fontId="69" fillId="0" borderId="127" xfId="0" applyNumberFormat="1" applyFont="1" applyBorder="1" applyAlignment="1">
      <alignment horizontal="center" vertical="center" wrapText="1" readingOrder="1"/>
    </xf>
    <xf numFmtId="0" fontId="9" fillId="0" borderId="0" xfId="247" applyFont="1" applyAlignment="1" applyProtection="1">
      <alignment/>
      <protection/>
    </xf>
    <xf numFmtId="0" fontId="9" fillId="0" borderId="0" xfId="247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3" fillId="0" borderId="78" xfId="0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left" vertical="center" wrapText="1"/>
    </xf>
    <xf numFmtId="0" fontId="43" fillId="0" borderId="123" xfId="0" applyFont="1" applyFill="1" applyBorder="1" applyAlignment="1">
      <alignment horizontal="center" vertical="center" wrapText="1"/>
    </xf>
    <xf numFmtId="3" fontId="72" fillId="0" borderId="158" xfId="0" applyNumberFormat="1" applyFont="1" applyBorder="1" applyAlignment="1">
      <alignment horizontal="center" vertical="center" wrapText="1" readingOrder="1"/>
    </xf>
    <xf numFmtId="3" fontId="72" fillId="0" borderId="76" xfId="0" applyNumberFormat="1" applyFont="1" applyBorder="1" applyAlignment="1">
      <alignment horizontal="center" vertical="center" wrapText="1" readingOrder="1"/>
    </xf>
    <xf numFmtId="184" fontId="72" fillId="0" borderId="157" xfId="0" applyNumberFormat="1" applyFont="1" applyBorder="1" applyAlignment="1">
      <alignment horizontal="center" vertical="center" wrapText="1" readingOrder="1"/>
    </xf>
    <xf numFmtId="0" fontId="4" fillId="0" borderId="159" xfId="0" applyFont="1" applyBorder="1" applyAlignment="1">
      <alignment horizontal="left" wrapText="1" readingOrder="1"/>
    </xf>
    <xf numFmtId="0" fontId="4" fillId="0" borderId="158" xfId="0" applyFont="1" applyBorder="1" applyAlignment="1">
      <alignment horizontal="left" wrapText="1" readingOrder="1"/>
    </xf>
    <xf numFmtId="0" fontId="4" fillId="0" borderId="160" xfId="0" applyFont="1" applyBorder="1" applyAlignment="1">
      <alignment horizontal="left" wrapText="1" readingOrder="1"/>
    </xf>
    <xf numFmtId="3" fontId="72" fillId="0" borderId="152" xfId="0" applyNumberFormat="1" applyFont="1" applyBorder="1" applyAlignment="1">
      <alignment horizontal="center" vertical="center" wrapText="1" readingOrder="1"/>
    </xf>
    <xf numFmtId="184" fontId="72" fillId="0" borderId="161" xfId="0" applyNumberFormat="1" applyFont="1" applyBorder="1" applyAlignment="1">
      <alignment horizontal="center" vertical="center" wrapText="1" readingOrder="1"/>
    </xf>
    <xf numFmtId="0" fontId="4" fillId="0" borderId="162" xfId="0" applyFont="1" applyBorder="1" applyAlignment="1">
      <alignment horizontal="left" wrapText="1" readingOrder="1"/>
    </xf>
    <xf numFmtId="3" fontId="72" fillId="0" borderId="149" xfId="0" applyNumberFormat="1" applyFont="1" applyBorder="1" applyAlignment="1">
      <alignment horizontal="center" vertical="center" wrapText="1" readingOrder="1"/>
    </xf>
    <xf numFmtId="184" fontId="72" fillId="0" borderId="127" xfId="0" applyNumberFormat="1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3" fillId="0" borderId="0" xfId="0" applyFont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3" fontId="73" fillId="0" borderId="0" xfId="0" applyNumberFormat="1" applyFont="1" applyAlignment="1">
      <alignment horizontal="right" wrapText="1" readingOrder="1"/>
    </xf>
    <xf numFmtId="3" fontId="72" fillId="0" borderId="163" xfId="0" applyNumberFormat="1" applyFont="1" applyBorder="1" applyAlignment="1">
      <alignment horizontal="center" vertical="center" wrapText="1" readingOrder="1"/>
    </xf>
    <xf numFmtId="3" fontId="72" fillId="0" borderId="75" xfId="0" applyNumberFormat="1" applyFont="1" applyBorder="1" applyAlignment="1">
      <alignment horizontal="center" vertical="center" wrapText="1" readingOrder="1"/>
    </xf>
    <xf numFmtId="3" fontId="72" fillId="0" borderId="164" xfId="0" applyNumberFormat="1" applyFont="1" applyBorder="1" applyAlignment="1">
      <alignment horizontal="center" vertical="center" wrapText="1" readingOrder="1"/>
    </xf>
    <xf numFmtId="3" fontId="72" fillId="0" borderId="77" xfId="0" applyNumberFormat="1" applyFont="1" applyBorder="1" applyAlignment="1">
      <alignment horizontal="center" vertical="center" wrapText="1" readingOrder="1"/>
    </xf>
    <xf numFmtId="0" fontId="4" fillId="0" borderId="163" xfId="0" applyFont="1" applyBorder="1" applyAlignment="1">
      <alignment horizontal="left" wrapText="1" readingOrder="1"/>
    </xf>
    <xf numFmtId="0" fontId="4" fillId="0" borderId="165" xfId="0" applyFont="1" applyBorder="1" applyAlignment="1">
      <alignment horizontal="left" wrapText="1" readingOrder="1"/>
    </xf>
    <xf numFmtId="0" fontId="4" fillId="0" borderId="164" xfId="0" applyFont="1" applyBorder="1" applyAlignment="1">
      <alignment horizontal="left" wrapText="1" readingOrder="1"/>
    </xf>
    <xf numFmtId="0" fontId="4" fillId="0" borderId="110" xfId="0" applyFont="1" applyBorder="1" applyAlignment="1">
      <alignment horizontal="left" wrapText="1" readingOrder="1"/>
    </xf>
    <xf numFmtId="3" fontId="72" fillId="0" borderId="136" xfId="0" applyNumberFormat="1" applyFont="1" applyBorder="1" applyAlignment="1">
      <alignment horizontal="center" vertical="center" wrapText="1" readingOrder="1"/>
    </xf>
    <xf numFmtId="184" fontId="72" fillId="0" borderId="166" xfId="0" applyNumberFormat="1" applyFont="1" applyBorder="1" applyAlignment="1">
      <alignment horizontal="center" vertical="center" wrapText="1" readingOrder="1"/>
    </xf>
    <xf numFmtId="184" fontId="72" fillId="0" borderId="167" xfId="0" applyNumberFormat="1" applyFont="1" applyBorder="1" applyAlignment="1">
      <alignment horizontal="center" vertical="center" wrapText="1" readingOrder="1"/>
    </xf>
    <xf numFmtId="184" fontId="72" fillId="0" borderId="168" xfId="0" applyNumberFormat="1" applyFont="1" applyBorder="1" applyAlignment="1">
      <alignment horizontal="center" vertical="center" wrapText="1" readingOrder="1"/>
    </xf>
    <xf numFmtId="0" fontId="4" fillId="0" borderId="56" xfId="0" applyFont="1" applyBorder="1" applyAlignment="1">
      <alignment horizontal="left"/>
    </xf>
    <xf numFmtId="0" fontId="43" fillId="0" borderId="169" xfId="0" applyFont="1" applyFill="1" applyBorder="1" applyAlignment="1">
      <alignment horizontal="center" vertical="center" wrapText="1"/>
    </xf>
    <xf numFmtId="0" fontId="43" fillId="0" borderId="108" xfId="0" applyFont="1" applyFill="1" applyBorder="1" applyAlignment="1">
      <alignment horizontal="left" vertical="center" wrapText="1"/>
    </xf>
    <xf numFmtId="0" fontId="4" fillId="0" borderId="58" xfId="254" applyFont="1" applyFill="1" applyBorder="1" applyAlignment="1">
      <alignment horizontal="left"/>
      <protection/>
    </xf>
    <xf numFmtId="0" fontId="4" fillId="0" borderId="45" xfId="254" applyFont="1" applyFill="1" applyBorder="1" applyAlignment="1">
      <alignment horizontal="left"/>
      <protection/>
    </xf>
    <xf numFmtId="0" fontId="4" fillId="0" borderId="45" xfId="254" applyFont="1" applyFill="1" applyBorder="1" applyAlignment="1">
      <alignment horizontal="left" wrapText="1"/>
      <protection/>
    </xf>
    <xf numFmtId="0" fontId="4" fillId="0" borderId="56" xfId="254" applyFont="1" applyFill="1" applyBorder="1" applyAlignment="1">
      <alignment horizontal="left" wrapText="1"/>
      <protection/>
    </xf>
    <xf numFmtId="0" fontId="4" fillId="0" borderId="58" xfId="254" applyFont="1" applyFill="1" applyBorder="1" applyAlignment="1">
      <alignment horizontal="left" wrapText="1"/>
      <protection/>
    </xf>
    <xf numFmtId="0" fontId="4" fillId="0" borderId="75" xfId="0" applyFont="1" applyBorder="1" applyAlignment="1">
      <alignment horizontal="left" wrapText="1" readingOrder="1"/>
    </xf>
    <xf numFmtId="0" fontId="4" fillId="0" borderId="76" xfId="0" applyFont="1" applyBorder="1" applyAlignment="1">
      <alignment horizontal="left" wrapText="1" readingOrder="1"/>
    </xf>
    <xf numFmtId="0" fontId="4" fillId="0" borderId="77" xfId="0" applyFont="1" applyBorder="1" applyAlignment="1">
      <alignment horizontal="left" wrapText="1" readingOrder="1"/>
    </xf>
    <xf numFmtId="0" fontId="4" fillId="0" borderId="77" xfId="0" applyFont="1" applyBorder="1" applyAlignment="1">
      <alignment horizontal="left"/>
    </xf>
    <xf numFmtId="0" fontId="4" fillId="0" borderId="99" xfId="0" applyFont="1" applyBorder="1" applyAlignment="1">
      <alignment horizontal="left" wrapText="1" readingOrder="1"/>
    </xf>
    <xf numFmtId="0" fontId="4" fillId="0" borderId="79" xfId="0" applyFont="1" applyBorder="1" applyAlignment="1">
      <alignment horizontal="left" wrapText="1" readingOrder="1"/>
    </xf>
    <xf numFmtId="0" fontId="4" fillId="0" borderId="152" xfId="0" applyFont="1" applyBorder="1" applyAlignment="1">
      <alignment horizontal="left" wrapText="1" readingOrder="1"/>
    </xf>
    <xf numFmtId="0" fontId="4" fillId="0" borderId="136" xfId="0" applyFont="1" applyBorder="1" applyAlignment="1">
      <alignment horizontal="left" wrapText="1" readingOrder="1"/>
    </xf>
    <xf numFmtId="0" fontId="4" fillId="0" borderId="149" xfId="0" applyFont="1" applyBorder="1" applyAlignment="1">
      <alignment horizontal="left" wrapText="1" readingOrder="1"/>
    </xf>
    <xf numFmtId="3" fontId="0" fillId="0" borderId="0" xfId="0" applyNumberFormat="1" applyFont="1" applyAlignment="1">
      <alignment/>
    </xf>
    <xf numFmtId="3" fontId="43" fillId="0" borderId="7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4" fillId="0" borderId="170" xfId="0" applyFont="1" applyBorder="1" applyAlignment="1">
      <alignment horizontal="left" wrapText="1" readingOrder="1"/>
    </xf>
    <xf numFmtId="0" fontId="4" fillId="0" borderId="171" xfId="0" applyFont="1" applyBorder="1" applyAlignment="1">
      <alignment horizontal="left" wrapText="1" readingOrder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72" xfId="0" applyFont="1" applyBorder="1" applyAlignment="1">
      <alignment/>
    </xf>
    <xf numFmtId="0" fontId="74" fillId="0" borderId="156" xfId="247" applyFont="1" applyBorder="1" applyAlignment="1" applyProtection="1">
      <alignment horizontal="left"/>
      <protection/>
    </xf>
    <xf numFmtId="0" fontId="74" fillId="0" borderId="126" xfId="247" applyFont="1" applyBorder="1" applyAlignment="1" applyProtection="1">
      <alignment horizontal="left"/>
      <protection/>
    </xf>
    <xf numFmtId="3" fontId="2" fillId="0" borderId="33" xfId="254" applyNumberFormat="1" applyFont="1" applyBorder="1" applyAlignment="1">
      <alignment horizontal="center" vertical="center" wrapText="1"/>
      <protection/>
    </xf>
    <xf numFmtId="0" fontId="1" fillId="0" borderId="114" xfId="0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wrapText="1"/>
    </xf>
    <xf numFmtId="0" fontId="1" fillId="0" borderId="9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vertical="center" wrapText="1"/>
    </xf>
    <xf numFmtId="190" fontId="2" fillId="0" borderId="27" xfId="0" applyNumberFormat="1" applyFont="1" applyFill="1" applyBorder="1" applyAlignment="1">
      <alignment horizontal="center" vertical="center" wrapText="1"/>
    </xf>
    <xf numFmtId="190" fontId="2" fillId="0" borderId="58" xfId="0" applyNumberFormat="1" applyFont="1" applyFill="1" applyBorder="1" applyAlignment="1">
      <alignment horizontal="center" vertical="center" wrapText="1"/>
    </xf>
    <xf numFmtId="190" fontId="2" fillId="0" borderId="82" xfId="0" applyNumberFormat="1" applyFont="1" applyFill="1" applyBorder="1" applyAlignment="1">
      <alignment horizontal="center" wrapText="1"/>
    </xf>
    <xf numFmtId="190" fontId="2" fillId="0" borderId="54" xfId="0" applyNumberFormat="1" applyFont="1" applyFill="1" applyBorder="1" applyAlignment="1">
      <alignment horizontal="center" vertical="center" wrapText="1"/>
    </xf>
    <xf numFmtId="190" fontId="2" fillId="0" borderId="30" xfId="0" applyNumberFormat="1" applyFont="1" applyFill="1" applyBorder="1" applyAlignment="1">
      <alignment horizontal="center" vertical="center" wrapText="1"/>
    </xf>
    <xf numFmtId="190" fontId="2" fillId="0" borderId="33" xfId="0" applyNumberFormat="1" applyFont="1" applyFill="1" applyBorder="1" applyAlignment="1">
      <alignment horizontal="center" vertical="center" wrapText="1"/>
    </xf>
    <xf numFmtId="190" fontId="2" fillId="0" borderId="45" xfId="0" applyNumberFormat="1" applyFont="1" applyFill="1" applyBorder="1" applyAlignment="1">
      <alignment horizontal="center" vertical="center" wrapText="1"/>
    </xf>
    <xf numFmtId="190" fontId="2" fillId="0" borderId="33" xfId="0" applyNumberFormat="1" applyFont="1" applyBorder="1" applyAlignment="1">
      <alignment horizontal="center" vertical="center"/>
    </xf>
    <xf numFmtId="190" fontId="2" fillId="0" borderId="45" xfId="0" applyNumberFormat="1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wrapText="1"/>
    </xf>
    <xf numFmtId="0" fontId="1" fillId="0" borderId="99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1" fillId="0" borderId="7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0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1" fontId="2" fillId="0" borderId="58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82" xfId="0" applyNumberFormat="1" applyFont="1" applyFill="1" applyBorder="1" applyAlignment="1">
      <alignment horizont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124" xfId="0" applyNumberFormat="1" applyFont="1" applyFill="1" applyBorder="1" applyAlignment="1">
      <alignment horizontal="center" wrapText="1"/>
    </xf>
    <xf numFmtId="1" fontId="2" fillId="0" borderId="5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21" xfId="0" applyNumberFormat="1" applyFont="1" applyFill="1" applyBorder="1" applyAlignment="1">
      <alignment horizontal="center" wrapText="1"/>
    </xf>
    <xf numFmtId="1" fontId="2" fillId="0" borderId="46" xfId="0" applyNumberFormat="1" applyFont="1" applyBorder="1" applyAlignment="1">
      <alignment horizontal="center" vertical="center"/>
    </xf>
    <xf numFmtId="1" fontId="2" fillId="0" borderId="113" xfId="0" applyNumberFormat="1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4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74" fillId="0" borderId="145" xfId="247" applyFont="1" applyBorder="1" applyAlignment="1" applyProtection="1">
      <alignment horizontal="left"/>
      <protection/>
    </xf>
    <xf numFmtId="0" fontId="1" fillId="0" borderId="155" xfId="0" applyFont="1" applyBorder="1" applyAlignment="1">
      <alignment horizontal="center" wrapText="1" readingOrder="1"/>
    </xf>
    <xf numFmtId="3" fontId="69" fillId="0" borderId="99" xfId="0" applyNumberFormat="1" applyFont="1" applyBorder="1" applyAlignment="1">
      <alignment horizontal="center" vertical="center" wrapText="1" readingOrder="1"/>
    </xf>
    <xf numFmtId="184" fontId="69" fillId="0" borderId="132" xfId="0" applyNumberFormat="1" applyFont="1" applyBorder="1" applyAlignment="1">
      <alignment horizontal="center" vertical="center" wrapText="1" readingOrder="1"/>
    </xf>
    <xf numFmtId="184" fontId="69" fillId="0" borderId="31" xfId="0" applyNumberFormat="1" applyFont="1" applyBorder="1" applyAlignment="1">
      <alignment horizontal="center" vertical="center" wrapText="1" readingOrder="1"/>
    </xf>
    <xf numFmtId="184" fontId="69" fillId="0" borderId="99" xfId="0" applyNumberFormat="1" applyFont="1" applyBorder="1" applyAlignment="1">
      <alignment horizontal="center" vertical="center" wrapText="1" readingOrder="1"/>
    </xf>
    <xf numFmtId="184" fontId="69" fillId="0" borderId="161" xfId="0" applyNumberFormat="1" applyFont="1" applyBorder="1" applyAlignment="1">
      <alignment horizontal="center" vertical="center" wrapText="1" readingOrder="1"/>
    </xf>
    <xf numFmtId="4" fontId="69" fillId="0" borderId="24" xfId="0" applyNumberFormat="1" applyFont="1" applyBorder="1" applyAlignment="1">
      <alignment horizontal="center" vertical="center" wrapText="1" readingOrder="1"/>
    </xf>
    <xf numFmtId="4" fontId="2" fillId="0" borderId="82" xfId="254" applyNumberFormat="1" applyFont="1" applyBorder="1" applyAlignment="1">
      <alignment horizontal="center" vertical="center" wrapText="1"/>
      <protection/>
    </xf>
    <xf numFmtId="184" fontId="2" fillId="0" borderId="129" xfId="254" applyNumberFormat="1" applyFont="1" applyBorder="1" applyAlignment="1">
      <alignment horizontal="center" vertical="center" wrapText="1"/>
      <protection/>
    </xf>
    <xf numFmtId="0" fontId="1" fillId="0" borderId="135" xfId="0" applyFont="1" applyBorder="1" applyAlignment="1">
      <alignment horizontal="center" wrapText="1" readingOrder="1"/>
    </xf>
    <xf numFmtId="184" fontId="2" fillId="0" borderId="76" xfId="254" applyNumberFormat="1" applyFont="1" applyBorder="1" applyAlignment="1">
      <alignment horizontal="center" vertical="center" wrapText="1"/>
      <protection/>
    </xf>
    <xf numFmtId="0" fontId="1" fillId="0" borderId="128" xfId="0" applyFont="1" applyBorder="1" applyAlignment="1">
      <alignment horizontal="center" wrapText="1" readingOrder="1"/>
    </xf>
    <xf numFmtId="0" fontId="4" fillId="0" borderId="135" xfId="0" applyFont="1" applyBorder="1" applyAlignment="1">
      <alignment horizontal="left" wrapText="1" readingOrder="1"/>
    </xf>
    <xf numFmtId="0" fontId="4" fillId="0" borderId="116" xfId="0" applyFont="1" applyBorder="1" applyAlignment="1">
      <alignment horizontal="left" wrapText="1" readingOrder="1"/>
    </xf>
    <xf numFmtId="3" fontId="72" fillId="0" borderId="135" xfId="0" applyNumberFormat="1" applyFont="1" applyBorder="1" applyAlignment="1">
      <alignment horizontal="center" vertical="center" wrapText="1" readingOrder="1"/>
    </xf>
    <xf numFmtId="184" fontId="72" fillId="0" borderId="174" xfId="0" applyNumberFormat="1" applyFont="1" applyBorder="1" applyAlignment="1">
      <alignment horizontal="center" vertical="center" wrapText="1" readingOrder="1"/>
    </xf>
    <xf numFmtId="2" fontId="1" fillId="0" borderId="38" xfId="0" applyNumberFormat="1" applyFont="1" applyBorder="1" applyAlignment="1">
      <alignment horizontal="center" wrapText="1" readingOrder="1"/>
    </xf>
    <xf numFmtId="0" fontId="1" fillId="0" borderId="0" xfId="0" applyFont="1" applyBorder="1" applyAlignment="1">
      <alignment horizontal="center" wrapText="1" readingOrder="1"/>
    </xf>
    <xf numFmtId="0" fontId="1" fillId="0" borderId="112" xfId="0" applyFont="1" applyBorder="1" applyAlignment="1">
      <alignment horizontal="center" wrapText="1" readingOrder="1"/>
    </xf>
    <xf numFmtId="190" fontId="2" fillId="0" borderId="54" xfId="0" applyNumberFormat="1" applyFont="1" applyBorder="1" applyAlignment="1">
      <alignment horizontal="center" vertical="center"/>
    </xf>
    <xf numFmtId="190" fontId="2" fillId="0" borderId="30" xfId="0" applyNumberFormat="1" applyFont="1" applyBorder="1" applyAlignment="1">
      <alignment horizontal="center" vertical="center"/>
    </xf>
    <xf numFmtId="190" fontId="2" fillId="0" borderId="121" xfId="0" applyNumberFormat="1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wrapText="1"/>
    </xf>
    <xf numFmtId="0" fontId="9" fillId="0" borderId="25" xfId="247" applyBorder="1" applyAlignment="1" applyProtection="1">
      <alignment horizontal="left"/>
      <protection/>
    </xf>
    <xf numFmtId="0" fontId="9" fillId="0" borderId="82" xfId="247" applyBorder="1" applyAlignment="1" applyProtection="1">
      <alignment horizontal="left"/>
      <protection/>
    </xf>
    <xf numFmtId="0" fontId="9" fillId="0" borderId="55" xfId="247" applyBorder="1" applyAlignment="1" applyProtection="1">
      <alignment horizontal="left"/>
      <protection/>
    </xf>
    <xf numFmtId="0" fontId="9" fillId="0" borderId="120" xfId="247" applyBorder="1" applyAlignment="1" applyProtection="1">
      <alignment horizontal="left"/>
      <protection/>
    </xf>
    <xf numFmtId="0" fontId="9" fillId="0" borderId="20" xfId="247" applyBorder="1" applyAlignment="1" applyProtection="1">
      <alignment horizontal="left"/>
      <protection/>
    </xf>
    <xf numFmtId="0" fontId="9" fillId="0" borderId="24" xfId="247" applyBorder="1" applyAlignment="1" applyProtection="1">
      <alignment horizontal="left"/>
      <protection/>
    </xf>
    <xf numFmtId="0" fontId="9" fillId="0" borderId="49" xfId="247" applyBorder="1" applyAlignment="1" applyProtection="1">
      <alignment horizontal="left"/>
      <protection/>
    </xf>
    <xf numFmtId="0" fontId="9" fillId="0" borderId="121" xfId="247" applyBorder="1" applyAlignment="1" applyProtection="1">
      <alignment horizontal="left"/>
      <protection/>
    </xf>
    <xf numFmtId="0" fontId="9" fillId="0" borderId="34" xfId="247" applyBorder="1" applyAlignment="1" applyProtection="1">
      <alignment horizontal="left"/>
      <protection/>
    </xf>
    <xf numFmtId="0" fontId="9" fillId="0" borderId="90" xfId="247" applyBorder="1" applyAlignment="1" applyProtection="1">
      <alignment horizontal="left"/>
      <protection/>
    </xf>
    <xf numFmtId="0" fontId="9" fillId="0" borderId="129" xfId="247" applyBorder="1" applyAlignment="1" applyProtection="1">
      <alignment horizontal="left"/>
      <protection/>
    </xf>
    <xf numFmtId="0" fontId="9" fillId="0" borderId="19" xfId="247" applyBorder="1" applyAlignment="1" applyProtection="1">
      <alignment horizontal="left"/>
      <protection/>
    </xf>
    <xf numFmtId="0" fontId="9" fillId="0" borderId="111" xfId="247" applyBorder="1" applyAlignment="1" applyProtection="1">
      <alignment horizontal="left"/>
      <protection/>
    </xf>
    <xf numFmtId="0" fontId="74" fillId="0" borderId="175" xfId="247" applyFont="1" applyBorder="1" applyAlignment="1" applyProtection="1">
      <alignment horizontal="center"/>
      <protection/>
    </xf>
    <xf numFmtId="0" fontId="74" fillId="0" borderId="107" xfId="247" applyFont="1" applyBorder="1" applyAlignment="1" applyProtection="1">
      <alignment horizontal="center"/>
      <protection/>
    </xf>
    <xf numFmtId="0" fontId="74" fillId="0" borderId="108" xfId="247" applyFont="1" applyBorder="1" applyAlignment="1" applyProtection="1">
      <alignment horizontal="center"/>
      <protection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74" fillId="0" borderId="169" xfId="247" applyFont="1" applyBorder="1" applyAlignment="1" applyProtection="1">
      <alignment horizontal="center"/>
      <protection/>
    </xf>
    <xf numFmtId="0" fontId="74" fillId="0" borderId="133" xfId="247" applyFon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61" xfId="247" applyBorder="1" applyAlignment="1" applyProtection="1">
      <alignment horizontal="left"/>
      <protection/>
    </xf>
    <xf numFmtId="0" fontId="9" fillId="0" borderId="180" xfId="247" applyBorder="1" applyAlignment="1" applyProtection="1">
      <alignment horizontal="left"/>
      <protection/>
    </xf>
    <xf numFmtId="0" fontId="9" fillId="0" borderId="49" xfId="247" applyFont="1" applyBorder="1" applyAlignment="1" applyProtection="1">
      <alignment horizontal="left"/>
      <protection/>
    </xf>
    <xf numFmtId="0" fontId="9" fillId="0" borderId="121" xfId="247" applyFont="1" applyBorder="1" applyAlignment="1" applyProtection="1">
      <alignment horizontal="left"/>
      <protection/>
    </xf>
    <xf numFmtId="0" fontId="0" fillId="0" borderId="181" xfId="0" applyBorder="1" applyAlignment="1">
      <alignment horizontal="center"/>
    </xf>
    <xf numFmtId="3" fontId="2" fillId="0" borderId="33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55" borderId="107" xfId="0" applyFont="1" applyFill="1" applyBorder="1" applyAlignment="1">
      <alignment horizontal="center" vertical="center" wrapText="1"/>
    </xf>
    <xf numFmtId="0" fontId="1" fillId="55" borderId="108" xfId="0" applyFont="1" applyFill="1" applyBorder="1" applyAlignment="1">
      <alignment horizontal="center" vertical="center" wrapText="1"/>
    </xf>
    <xf numFmtId="0" fontId="1" fillId="55" borderId="175" xfId="0" applyFont="1" applyFill="1" applyBorder="1" applyAlignment="1">
      <alignment horizontal="center" vertical="center" wrapText="1"/>
    </xf>
    <xf numFmtId="0" fontId="1" fillId="55" borderId="133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0" borderId="82" xfId="0" applyNumberFormat="1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158" xfId="0" applyFont="1" applyBorder="1" applyAlignment="1">
      <alignment horizontal="center" vertical="top" wrapText="1"/>
    </xf>
    <xf numFmtId="3" fontId="2" fillId="0" borderId="51" xfId="0" applyNumberFormat="1" applyFont="1" applyBorder="1" applyAlignment="1">
      <alignment horizontal="center" vertical="top" wrapText="1"/>
    </xf>
    <xf numFmtId="3" fontId="2" fillId="0" borderId="90" xfId="0" applyNumberFormat="1" applyFont="1" applyBorder="1" applyAlignment="1">
      <alignment horizontal="center" vertical="top" wrapText="1"/>
    </xf>
    <xf numFmtId="3" fontId="2" fillId="0" borderId="158" xfId="0" applyNumberFormat="1" applyFont="1" applyBorder="1" applyAlignment="1">
      <alignment horizontal="center" vertical="top" wrapText="1"/>
    </xf>
    <xf numFmtId="3" fontId="2" fillId="0" borderId="88" xfId="0" applyNumberFormat="1" applyFont="1" applyBorder="1" applyAlignment="1">
      <alignment horizontal="center" vertical="top" wrapText="1"/>
    </xf>
    <xf numFmtId="3" fontId="2" fillId="0" borderId="87" xfId="0" applyNumberFormat="1" applyFont="1" applyBorder="1" applyAlignment="1">
      <alignment horizontal="center" vertical="top" wrapText="1"/>
    </xf>
    <xf numFmtId="3" fontId="2" fillId="0" borderId="163" xfId="0" applyNumberFormat="1" applyFont="1" applyBorder="1" applyAlignment="1">
      <alignment horizontal="center" vertical="top" wrapText="1"/>
    </xf>
    <xf numFmtId="3" fontId="2" fillId="0" borderId="60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3" fontId="2" fillId="0" borderId="182" xfId="0" applyNumberFormat="1" applyFont="1" applyBorder="1" applyAlignment="1">
      <alignment horizontal="center" vertical="top" wrapText="1"/>
    </xf>
    <xf numFmtId="3" fontId="2" fillId="0" borderId="81" xfId="0" applyNumberFormat="1" applyFont="1" applyBorder="1" applyAlignment="1">
      <alignment horizontal="center" vertical="top" wrapText="1"/>
    </xf>
    <xf numFmtId="3" fontId="2" fillId="0" borderId="164" xfId="0" applyNumberFormat="1" applyFont="1" applyBorder="1" applyAlignment="1">
      <alignment horizontal="center" vertical="top" wrapText="1"/>
    </xf>
    <xf numFmtId="0" fontId="2" fillId="0" borderId="124" xfId="0" applyFont="1" applyBorder="1" applyAlignment="1">
      <alignment horizontal="center" vertical="top" wrapText="1"/>
    </xf>
    <xf numFmtId="0" fontId="2" fillId="0" borderId="101" xfId="0" applyFont="1" applyFill="1" applyBorder="1" applyAlignment="1">
      <alignment horizontal="left" vertical="center" wrapText="1"/>
    </xf>
    <xf numFmtId="0" fontId="2" fillId="0" borderId="102" xfId="0" applyFont="1" applyFill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top" wrapText="1"/>
    </xf>
    <xf numFmtId="0" fontId="4" fillId="0" borderId="17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/>
    </xf>
    <xf numFmtId="0" fontId="4" fillId="0" borderId="184" xfId="0" applyFont="1" applyBorder="1" applyAlignment="1">
      <alignment horizontal="center"/>
    </xf>
    <xf numFmtId="0" fontId="4" fillId="0" borderId="185" xfId="0" applyFont="1" applyBorder="1" applyAlignment="1">
      <alignment horizontal="center"/>
    </xf>
    <xf numFmtId="0" fontId="4" fillId="0" borderId="1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0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1" fillId="0" borderId="18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/>
    </xf>
    <xf numFmtId="0" fontId="1" fillId="0" borderId="188" xfId="0" applyFont="1" applyFill="1" applyBorder="1" applyAlignment="1">
      <alignment horizontal="center" vertical="center" wrapText="1"/>
    </xf>
    <xf numFmtId="0" fontId="1" fillId="0" borderId="18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90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1" fillId="0" borderId="181" xfId="0" applyFont="1" applyFill="1" applyBorder="1" applyAlignment="1">
      <alignment horizont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 readingOrder="1"/>
    </xf>
    <xf numFmtId="0" fontId="1" fillId="0" borderId="30" xfId="0" applyFont="1" applyBorder="1" applyAlignment="1">
      <alignment horizontal="center" wrapText="1" readingOrder="1"/>
    </xf>
    <xf numFmtId="0" fontId="4" fillId="0" borderId="92" xfId="0" applyFont="1" applyBorder="1" applyAlignment="1">
      <alignment horizontal="left"/>
    </xf>
    <xf numFmtId="0" fontId="1" fillId="0" borderId="53" xfId="0" applyFont="1" applyBorder="1" applyAlignment="1">
      <alignment horizontal="center" wrapText="1" readingOrder="1"/>
    </xf>
    <xf numFmtId="0" fontId="1" fillId="0" borderId="49" xfId="0" applyFont="1" applyBorder="1" applyAlignment="1">
      <alignment horizontal="center" wrapText="1" readingOrder="1"/>
    </xf>
    <xf numFmtId="0" fontId="1" fillId="0" borderId="191" xfId="0" applyFont="1" applyFill="1" applyBorder="1" applyAlignment="1">
      <alignment horizontal="center" wrapText="1" readingOrder="1"/>
    </xf>
    <xf numFmtId="0" fontId="1" fillId="0" borderId="181" xfId="0" applyFont="1" applyFill="1" applyBorder="1" applyAlignment="1">
      <alignment horizontal="center" wrapText="1" readingOrder="1"/>
    </xf>
    <xf numFmtId="0" fontId="1" fillId="0" borderId="106" xfId="0" applyFont="1" applyBorder="1" applyAlignment="1">
      <alignment horizontal="center" wrapText="1" readingOrder="1"/>
    </xf>
    <xf numFmtId="0" fontId="1" fillId="0" borderId="54" xfId="0" applyFont="1" applyBorder="1" applyAlignment="1">
      <alignment horizontal="center" wrapText="1" readingOrder="1"/>
    </xf>
    <xf numFmtId="0" fontId="1" fillId="0" borderId="188" xfId="0" applyFont="1" applyBorder="1" applyAlignment="1">
      <alignment horizontal="center" wrapText="1" readingOrder="1"/>
    </xf>
    <xf numFmtId="0" fontId="1" fillId="0" borderId="140" xfId="0" applyFont="1" applyBorder="1" applyAlignment="1">
      <alignment horizontal="center" wrapText="1" readingOrder="1"/>
    </xf>
    <xf numFmtId="0" fontId="4" fillId="0" borderId="71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1" fillId="0" borderId="183" xfId="0" applyFont="1" applyBorder="1" applyAlignment="1">
      <alignment horizontal="center"/>
    </xf>
    <xf numFmtId="0" fontId="1" fillId="0" borderId="184" xfId="0" applyFont="1" applyBorder="1" applyAlignment="1">
      <alignment horizontal="center"/>
    </xf>
    <xf numFmtId="0" fontId="1" fillId="0" borderId="185" xfId="0" applyFont="1" applyBorder="1" applyAlignment="1">
      <alignment horizontal="center"/>
    </xf>
    <xf numFmtId="0" fontId="4" fillId="0" borderId="18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wrapText="1"/>
    </xf>
    <xf numFmtId="0" fontId="4" fillId="0" borderId="12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92" xfId="0" applyFont="1" applyBorder="1" applyAlignment="1">
      <alignment horizontal="center"/>
    </xf>
    <xf numFmtId="0" fontId="1" fillId="0" borderId="193" xfId="0" applyFont="1" applyBorder="1" applyAlignment="1">
      <alignment horizontal="center"/>
    </xf>
    <xf numFmtId="0" fontId="1" fillId="0" borderId="194" xfId="0" applyFont="1" applyBorder="1" applyAlignment="1">
      <alignment horizontal="center"/>
    </xf>
    <xf numFmtId="0" fontId="4" fillId="0" borderId="17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1" fillId="55" borderId="195" xfId="0" applyFont="1" applyFill="1" applyBorder="1" applyAlignment="1">
      <alignment horizontal="center" vertical="center" wrapText="1" readingOrder="1"/>
    </xf>
    <xf numFmtId="0" fontId="1" fillId="55" borderId="97" xfId="0" applyFont="1" applyFill="1" applyBorder="1" applyAlignment="1">
      <alignment horizontal="center" vertical="center" wrapText="1" readingOrder="1"/>
    </xf>
    <xf numFmtId="0" fontId="1" fillId="55" borderId="116" xfId="0" applyFont="1" applyFill="1" applyBorder="1" applyAlignment="1">
      <alignment horizontal="center" vertical="center" wrapText="1" readingOrder="1"/>
    </xf>
    <xf numFmtId="0" fontId="1" fillId="55" borderId="189" xfId="0" applyFont="1" applyFill="1" applyBorder="1" applyAlignment="1">
      <alignment horizontal="center" vertical="center" wrapText="1" readingOrder="1"/>
    </xf>
    <xf numFmtId="0" fontId="1" fillId="55" borderId="0" xfId="0" applyFont="1" applyFill="1" applyBorder="1" applyAlignment="1">
      <alignment horizontal="center" vertical="center" wrapText="1" readingOrder="1"/>
    </xf>
    <xf numFmtId="0" fontId="1" fillId="55" borderId="110" xfId="0" applyFont="1" applyFill="1" applyBorder="1" applyAlignment="1">
      <alignment horizontal="center" vertical="center" wrapText="1" readingOrder="1"/>
    </xf>
    <xf numFmtId="0" fontId="11" fillId="55" borderId="107" xfId="0" applyFont="1" applyFill="1" applyBorder="1" applyAlignment="1">
      <alignment horizontal="center" vertical="center" wrapText="1" readingOrder="1"/>
    </xf>
    <xf numFmtId="0" fontId="11" fillId="55" borderId="175" xfId="0" applyFont="1" applyFill="1" applyBorder="1" applyAlignment="1">
      <alignment horizontal="center" vertical="center" wrapText="1" readingOrder="1"/>
    </xf>
    <xf numFmtId="0" fontId="11" fillId="55" borderId="108" xfId="0" applyFont="1" applyFill="1" applyBorder="1" applyAlignment="1">
      <alignment horizontal="center" vertical="center" wrapText="1" readingOrder="1"/>
    </xf>
    <xf numFmtId="0" fontId="4" fillId="0" borderId="116" xfId="0" applyFont="1" applyBorder="1" applyAlignment="1">
      <alignment horizontal="center" vertical="center" wrapText="1"/>
    </xf>
    <xf numFmtId="0" fontId="4" fillId="0" borderId="165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1" fillId="55" borderId="174" xfId="0" applyFont="1" applyFill="1" applyBorder="1" applyAlignment="1">
      <alignment horizontal="center" vertical="center" wrapText="1" readingOrder="1"/>
    </xf>
    <xf numFmtId="0" fontId="1" fillId="55" borderId="65" xfId="0" applyFont="1" applyFill="1" applyBorder="1" applyAlignment="1">
      <alignment horizontal="center" vertical="center" wrapText="1" readingOrder="1"/>
    </xf>
    <xf numFmtId="0" fontId="11" fillId="55" borderId="156" xfId="0" applyFont="1" applyFill="1" applyBorder="1" applyAlignment="1">
      <alignment horizontal="center" wrapText="1" readingOrder="1"/>
    </xf>
    <xf numFmtId="0" fontId="11" fillId="55" borderId="20" xfId="0" applyFont="1" applyFill="1" applyBorder="1" applyAlignment="1">
      <alignment horizontal="center" wrapText="1" readingOrder="1"/>
    </xf>
    <xf numFmtId="0" fontId="11" fillId="55" borderId="28" xfId="0" applyFont="1" applyFill="1" applyBorder="1" applyAlignment="1">
      <alignment horizontal="center" wrapText="1" readingOrder="1"/>
    </xf>
    <xf numFmtId="49" fontId="11" fillId="55" borderId="126" xfId="0" applyNumberFormat="1" applyFont="1" applyFill="1" applyBorder="1" applyAlignment="1">
      <alignment horizontal="center" wrapText="1" readingOrder="1"/>
    </xf>
    <xf numFmtId="49" fontId="11" fillId="55" borderId="25" xfId="0" applyNumberFormat="1" applyFont="1" applyFill="1" applyBorder="1" applyAlignment="1">
      <alignment horizontal="center" wrapText="1" readingOrder="1"/>
    </xf>
    <xf numFmtId="49" fontId="11" fillId="55" borderId="35" xfId="0" applyNumberFormat="1" applyFont="1" applyFill="1" applyBorder="1" applyAlignment="1">
      <alignment horizontal="center" wrapText="1" readingOrder="1"/>
    </xf>
    <xf numFmtId="0" fontId="11" fillId="55" borderId="126" xfId="0" applyFont="1" applyFill="1" applyBorder="1" applyAlignment="1">
      <alignment horizontal="center" wrapText="1" readingOrder="1"/>
    </xf>
    <xf numFmtId="0" fontId="11" fillId="55" borderId="25" xfId="0" applyFont="1" applyFill="1" applyBorder="1" applyAlignment="1">
      <alignment horizontal="center" wrapText="1" readingOrder="1"/>
    </xf>
    <xf numFmtId="0" fontId="11" fillId="55" borderId="35" xfId="0" applyFont="1" applyFill="1" applyBorder="1" applyAlignment="1">
      <alignment horizontal="center" wrapText="1" readingOrder="1"/>
    </xf>
    <xf numFmtId="0" fontId="11" fillId="55" borderId="34" xfId="0" applyFont="1" applyFill="1" applyBorder="1" applyAlignment="1">
      <alignment horizontal="center" wrapText="1" readingOrder="1"/>
    </xf>
    <xf numFmtId="0" fontId="11" fillId="55" borderId="155" xfId="0" applyFont="1" applyFill="1" applyBorder="1" applyAlignment="1">
      <alignment horizontal="center" wrapText="1" readingOrder="1"/>
    </xf>
    <xf numFmtId="0" fontId="11" fillId="55" borderId="19" xfId="0" applyFont="1" applyFill="1" applyBorder="1" applyAlignment="1">
      <alignment horizontal="center" wrapText="1" readingOrder="1"/>
    </xf>
    <xf numFmtId="0" fontId="11" fillId="55" borderId="37" xfId="0" applyFont="1" applyFill="1" applyBorder="1" applyAlignment="1">
      <alignment horizontal="center" wrapText="1" readingOrder="1"/>
    </xf>
    <xf numFmtId="49" fontId="11" fillId="55" borderId="196" xfId="0" applyNumberFormat="1" applyFont="1" applyFill="1" applyBorder="1" applyAlignment="1">
      <alignment horizontal="center" wrapText="1" readingOrder="1"/>
    </xf>
    <xf numFmtId="49" fontId="11" fillId="55" borderId="109" xfId="0" applyNumberFormat="1" applyFont="1" applyFill="1" applyBorder="1" applyAlignment="1">
      <alignment horizontal="center" wrapText="1" readingOrder="1"/>
    </xf>
    <xf numFmtId="0" fontId="4" fillId="0" borderId="0" xfId="0" applyFont="1" applyBorder="1" applyAlignment="1">
      <alignment horizontal="center"/>
    </xf>
    <xf numFmtId="49" fontId="11" fillId="55" borderId="34" xfId="0" applyNumberFormat="1" applyFont="1" applyFill="1" applyBorder="1" applyAlignment="1">
      <alignment horizontal="center" wrapText="1" readingOrder="1"/>
    </xf>
    <xf numFmtId="49" fontId="11" fillId="55" borderId="86" xfId="0" applyNumberFormat="1" applyFont="1" applyFill="1" applyBorder="1" applyAlignment="1">
      <alignment horizontal="center" wrapText="1" readingOrder="1"/>
    </xf>
    <xf numFmtId="0" fontId="4" fillId="0" borderId="181" xfId="0" applyFont="1" applyBorder="1" applyAlignment="1">
      <alignment horizontal="center"/>
    </xf>
    <xf numFmtId="0" fontId="4" fillId="0" borderId="110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1" fillId="55" borderId="166" xfId="0" applyFont="1" applyFill="1" applyBorder="1" applyAlignment="1">
      <alignment horizontal="center" vertical="center" wrapText="1" readingOrder="1"/>
    </xf>
    <xf numFmtId="0" fontId="4" fillId="0" borderId="13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wrapText="1"/>
    </xf>
    <xf numFmtId="0" fontId="4" fillId="0" borderId="165" xfId="0" applyFont="1" applyBorder="1" applyAlignment="1">
      <alignment horizontal="center" wrapText="1"/>
    </xf>
    <xf numFmtId="0" fontId="1" fillId="55" borderId="27" xfId="0" applyFont="1" applyFill="1" applyBorder="1" applyAlignment="1">
      <alignment horizontal="center" vertical="center" wrapText="1" readingOrder="1"/>
    </xf>
    <xf numFmtId="0" fontId="1" fillId="55" borderId="60" xfId="0" applyFont="1" applyFill="1" applyBorder="1" applyAlignment="1">
      <alignment horizontal="center" vertical="center" wrapText="1" readingOrder="1"/>
    </xf>
    <xf numFmtId="0" fontId="1" fillId="55" borderId="20" xfId="0" applyFont="1" applyFill="1" applyBorder="1" applyAlignment="1">
      <alignment horizontal="center" vertical="center" wrapText="1" readingOrder="1"/>
    </xf>
    <xf numFmtId="0" fontId="1" fillId="55" borderId="43" xfId="0" applyFont="1" applyFill="1" applyBorder="1" applyAlignment="1">
      <alignment horizontal="center" vertical="center" wrapText="1" readingOrder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43" xfId="0" applyFont="1" applyFill="1" applyBorder="1" applyAlignment="1">
      <alignment horizontal="center" vertical="center" wrapText="1"/>
    </xf>
    <xf numFmtId="0" fontId="1" fillId="55" borderId="29" xfId="0" applyFont="1" applyFill="1" applyBorder="1" applyAlignment="1">
      <alignment horizontal="center" vertical="center" wrapText="1"/>
    </xf>
    <xf numFmtId="0" fontId="1" fillId="55" borderId="63" xfId="0" applyFont="1" applyFill="1" applyBorder="1" applyAlignment="1">
      <alignment horizontal="center" vertical="center" wrapText="1"/>
    </xf>
    <xf numFmtId="0" fontId="4" fillId="0" borderId="145" xfId="0" applyFont="1" applyBorder="1" applyAlignment="1">
      <alignment horizontal="center" wrapText="1"/>
    </xf>
    <xf numFmtId="0" fontId="4" fillId="0" borderId="17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124" xfId="0" applyFont="1" applyBorder="1" applyAlignment="1">
      <alignment horizontal="center" wrapText="1"/>
    </xf>
    <xf numFmtId="0" fontId="4" fillId="0" borderId="125" xfId="0" applyFont="1" applyBorder="1" applyAlignment="1">
      <alignment horizont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55" borderId="124" xfId="0" applyFont="1" applyFill="1" applyBorder="1" applyAlignment="1">
      <alignment horizontal="center" vertical="center" wrapText="1"/>
    </xf>
    <xf numFmtId="0" fontId="11" fillId="55" borderId="101" xfId="0" applyFont="1" applyFill="1" applyBorder="1" applyAlignment="1">
      <alignment horizontal="center" vertical="center" wrapText="1" readingOrder="1"/>
    </xf>
    <xf numFmtId="0" fontId="11" fillId="55" borderId="22" xfId="0" applyFont="1" applyFill="1" applyBorder="1" applyAlignment="1">
      <alignment horizontal="center" vertical="center" wrapText="1" readingOrder="1"/>
    </xf>
    <xf numFmtId="0" fontId="11" fillId="55" borderId="23" xfId="0" applyFont="1" applyFill="1" applyBorder="1" applyAlignment="1">
      <alignment horizontal="center" vertical="center" wrapText="1" readingOrder="1"/>
    </xf>
    <xf numFmtId="0" fontId="11" fillId="55" borderId="144" xfId="0" applyFont="1" applyFill="1" applyBorder="1" applyAlignment="1">
      <alignment horizontal="center" vertical="center" wrapText="1" readingOrder="1"/>
    </xf>
    <xf numFmtId="0" fontId="1" fillId="55" borderId="136" xfId="0" applyFont="1" applyFill="1" applyBorder="1" applyAlignment="1">
      <alignment horizontal="center" vertical="center" wrapText="1" readingOrder="1"/>
    </xf>
    <xf numFmtId="0" fontId="1" fillId="55" borderId="79" xfId="0" applyFont="1" applyFill="1" applyBorder="1" applyAlignment="1">
      <alignment horizontal="center" vertical="center" wrapText="1" readingOrder="1"/>
    </xf>
    <xf numFmtId="0" fontId="1" fillId="55" borderId="140" xfId="0" applyFont="1" applyFill="1" applyBorder="1" applyAlignment="1">
      <alignment horizontal="center" vertical="center" wrapText="1" readingOrder="1"/>
    </xf>
    <xf numFmtId="0" fontId="1" fillId="55" borderId="100" xfId="0" applyFont="1" applyFill="1" applyBorder="1" applyAlignment="1">
      <alignment horizontal="center" vertical="center" wrapText="1" readingOrder="1"/>
    </xf>
    <xf numFmtId="0" fontId="1" fillId="55" borderId="131" xfId="0" applyFont="1" applyFill="1" applyBorder="1" applyAlignment="1">
      <alignment horizontal="center" vertical="center" wrapText="1" readingOrder="1"/>
    </xf>
    <xf numFmtId="0" fontId="1" fillId="55" borderId="197" xfId="0" applyFont="1" applyFill="1" applyBorder="1" applyAlignment="1">
      <alignment horizontal="center" vertical="center" wrapText="1" readingOrder="1"/>
    </xf>
    <xf numFmtId="0" fontId="1" fillId="0" borderId="187" xfId="0" applyFont="1" applyBorder="1" applyAlignment="1">
      <alignment horizontal="center"/>
    </xf>
    <xf numFmtId="0" fontId="4" fillId="0" borderId="89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1" fillId="55" borderId="75" xfId="0" applyFont="1" applyFill="1" applyBorder="1" applyAlignment="1">
      <alignment horizontal="center" vertical="center" wrapText="1" readingOrder="1"/>
    </xf>
    <xf numFmtId="0" fontId="1" fillId="55" borderId="77" xfId="0" applyFont="1" applyFill="1" applyBorder="1" applyAlignment="1">
      <alignment horizontal="center" vertical="center" wrapText="1" readingOrder="1"/>
    </xf>
    <xf numFmtId="0" fontId="1" fillId="0" borderId="191" xfId="0" applyFont="1" applyFill="1" applyBorder="1" applyAlignment="1">
      <alignment horizontal="center" readingOrder="1"/>
    </xf>
    <xf numFmtId="0" fontId="1" fillId="0" borderId="181" xfId="0" applyFont="1" applyFill="1" applyBorder="1" applyAlignment="1">
      <alignment horizontal="center" readingOrder="1"/>
    </xf>
    <xf numFmtId="0" fontId="1" fillId="0" borderId="188" xfId="0" applyFont="1" applyBorder="1" applyAlignment="1">
      <alignment horizontal="center" vertical="center" readingOrder="1"/>
    </xf>
    <xf numFmtId="0" fontId="1" fillId="0" borderId="140" xfId="0" applyFont="1" applyBorder="1" applyAlignment="1">
      <alignment horizontal="center" vertical="center" readingOrder="1"/>
    </xf>
    <xf numFmtId="0" fontId="4" fillId="0" borderId="17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8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1" fillId="0" borderId="0" xfId="261" applyFont="1" applyFill="1" applyBorder="1" applyAlignment="1">
      <alignment horizontal="left"/>
      <protection/>
    </xf>
    <xf numFmtId="0" fontId="18" fillId="0" borderId="169" xfId="0" applyFont="1" applyFill="1" applyBorder="1" applyAlignment="1">
      <alignment horizontal="center" vertical="center" wrapText="1"/>
    </xf>
    <xf numFmtId="0" fontId="18" fillId="0" borderId="108" xfId="0" applyFont="1" applyFill="1" applyBorder="1" applyAlignment="1">
      <alignment horizontal="center" vertical="center" wrapText="1"/>
    </xf>
    <xf numFmtId="0" fontId="18" fillId="0" borderId="133" xfId="0" applyFont="1" applyFill="1" applyBorder="1" applyAlignment="1">
      <alignment horizontal="center" vertical="center" wrapText="1"/>
    </xf>
    <xf numFmtId="0" fontId="21" fillId="0" borderId="181" xfId="261" applyFont="1" applyFill="1" applyBorder="1" applyAlignment="1">
      <alignment horizontal="center"/>
      <protection/>
    </xf>
    <xf numFmtId="0" fontId="21" fillId="0" borderId="0" xfId="261" applyFont="1" applyFill="1" applyBorder="1" applyAlignment="1">
      <alignment horizontal="center"/>
      <protection/>
    </xf>
    <xf numFmtId="0" fontId="18" fillId="0" borderId="175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center" vertical="center" wrapText="1"/>
    </xf>
    <xf numFmtId="0" fontId="18" fillId="0" borderId="188" xfId="0" applyFont="1" applyFill="1" applyBorder="1" applyAlignment="1">
      <alignment horizontal="center" wrapText="1"/>
    </xf>
    <xf numFmtId="0" fontId="18" fillId="0" borderId="100" xfId="0" applyFont="1" applyFill="1" applyBorder="1" applyAlignment="1">
      <alignment horizontal="center" wrapText="1"/>
    </xf>
    <xf numFmtId="0" fontId="18" fillId="0" borderId="135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/>
    </xf>
    <xf numFmtId="0" fontId="1" fillId="0" borderId="100" xfId="0" applyFont="1" applyBorder="1" applyAlignment="1">
      <alignment horizontal="center" vertical="center" readingOrder="1"/>
    </xf>
    <xf numFmtId="0" fontId="4" fillId="0" borderId="19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8" fillId="0" borderId="190" xfId="0" applyFont="1" applyFill="1" applyBorder="1" applyAlignment="1">
      <alignment horizontal="center" vertical="center" wrapText="1"/>
    </xf>
    <xf numFmtId="0" fontId="18" fillId="0" borderId="198" xfId="0" applyFont="1" applyFill="1" applyBorder="1" applyAlignment="1">
      <alignment horizontal="center" vertical="center" wrapText="1"/>
    </xf>
    <xf numFmtId="0" fontId="18" fillId="0" borderId="135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8" fillId="0" borderId="17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 readingOrder="1"/>
    </xf>
    <xf numFmtId="0" fontId="1" fillId="0" borderId="173" xfId="0" applyFont="1" applyBorder="1" applyAlignment="1">
      <alignment horizontal="center" vertical="center" readingOrder="1"/>
    </xf>
    <xf numFmtId="0" fontId="1" fillId="0" borderId="92" xfId="0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Font="1" applyBorder="1" applyAlignment="1">
      <alignment horizontal="left"/>
    </xf>
    <xf numFmtId="0" fontId="4" fillId="0" borderId="195" xfId="0" applyFont="1" applyBorder="1" applyAlignment="1">
      <alignment horizontal="center" vertical="center" wrapText="1" readingOrder="1"/>
    </xf>
    <xf numFmtId="0" fontId="4" fillId="0" borderId="189" xfId="0" applyFont="1" applyBorder="1" applyAlignment="1">
      <alignment horizontal="center" vertical="center" wrapText="1" readingOrder="1"/>
    </xf>
    <xf numFmtId="0" fontId="4" fillId="0" borderId="173" xfId="0" applyFont="1" applyBorder="1" applyAlignment="1">
      <alignment horizontal="center" vertical="center" wrapText="1" readingOrder="1"/>
    </xf>
    <xf numFmtId="0" fontId="4" fillId="0" borderId="199" xfId="0" applyFont="1" applyBorder="1" applyAlignment="1">
      <alignment horizontal="center" vertical="center" wrapText="1" readingOrder="1"/>
    </xf>
    <xf numFmtId="0" fontId="4" fillId="0" borderId="92" xfId="0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 wrapText="1" readingOrder="1"/>
    </xf>
    <xf numFmtId="0" fontId="1" fillId="0" borderId="137" xfId="0" applyFont="1" applyFill="1" applyBorder="1" applyAlignment="1">
      <alignment horizontal="center" wrapText="1"/>
    </xf>
    <xf numFmtId="0" fontId="1" fillId="0" borderId="144" xfId="0" applyFont="1" applyFill="1" applyBorder="1" applyAlignment="1">
      <alignment horizontal="center" wrapText="1"/>
    </xf>
    <xf numFmtId="0" fontId="1" fillId="0" borderId="140" xfId="0" applyFont="1" applyFill="1" applyBorder="1" applyAlignment="1">
      <alignment horizontal="center" wrapText="1"/>
    </xf>
    <xf numFmtId="0" fontId="4" fillId="0" borderId="192" xfId="0" applyFont="1" applyBorder="1" applyAlignment="1">
      <alignment horizontal="center"/>
    </xf>
    <xf numFmtId="0" fontId="4" fillId="0" borderId="193" xfId="0" applyFont="1" applyBorder="1" applyAlignment="1">
      <alignment horizontal="center"/>
    </xf>
    <xf numFmtId="0" fontId="4" fillId="0" borderId="194" xfId="0" applyFont="1" applyBorder="1" applyAlignment="1">
      <alignment horizontal="center"/>
    </xf>
    <xf numFmtId="0" fontId="11" fillId="0" borderId="169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" fillId="0" borderId="188" xfId="0" applyFont="1" applyFill="1" applyBorder="1" applyAlignment="1">
      <alignment horizontal="center" wrapText="1"/>
    </xf>
    <xf numFmtId="0" fontId="1" fillId="0" borderId="200" xfId="0" applyFont="1" applyFill="1" applyBorder="1" applyAlignment="1">
      <alignment horizontal="center" wrapText="1"/>
    </xf>
    <xf numFmtId="0" fontId="1" fillId="0" borderId="140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4" fillId="0" borderId="135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0" fontId="4" fillId="0" borderId="152" xfId="0" applyFont="1" applyBorder="1" applyAlignment="1">
      <alignment horizontal="right"/>
    </xf>
    <xf numFmtId="0" fontId="4" fillId="0" borderId="99" xfId="0" applyFont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1" fillId="0" borderId="200" xfId="0" applyFont="1" applyFill="1" applyBorder="1" applyAlignment="1">
      <alignment horizontal="center" vertical="center" wrapText="1"/>
    </xf>
    <xf numFmtId="0" fontId="4" fillId="0" borderId="136" xfId="0" applyFont="1" applyBorder="1" applyAlignment="1">
      <alignment horizontal="left"/>
    </xf>
    <xf numFmtId="0" fontId="4" fillId="0" borderId="170" xfId="0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201" xfId="0" applyFont="1" applyBorder="1" applyAlignment="1">
      <alignment horizontal="center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wrapText="1" readingOrder="1"/>
    </xf>
    <xf numFmtId="0" fontId="13" fillId="0" borderId="19" xfId="0" applyNumberFormat="1" applyFont="1" applyBorder="1" applyAlignment="1">
      <alignment horizontal="center" wrapText="1" readingOrder="1"/>
    </xf>
    <xf numFmtId="3" fontId="1" fillId="0" borderId="41" xfId="0" applyNumberFormat="1" applyFont="1" applyBorder="1" applyAlignment="1">
      <alignment vertical="center" readingOrder="1"/>
    </xf>
    <xf numFmtId="3" fontId="1" fillId="0" borderId="61" xfId="0" applyNumberFormat="1" applyFont="1" applyBorder="1" applyAlignment="1">
      <alignment vertical="center" readingOrder="1"/>
    </xf>
    <xf numFmtId="3" fontId="1" fillId="0" borderId="74" xfId="0" applyNumberFormat="1" applyFont="1" applyBorder="1" applyAlignment="1">
      <alignment horizontal="center" vertical="center" readingOrder="1"/>
    </xf>
    <xf numFmtId="3" fontId="1" fillId="0" borderId="41" xfId="0" applyNumberFormat="1" applyFont="1" applyBorder="1" applyAlignment="1">
      <alignment horizontal="center" vertical="center" readingOrder="1"/>
    </xf>
    <xf numFmtId="2" fontId="16" fillId="55" borderId="57" xfId="0" applyNumberFormat="1" applyFont="1" applyFill="1" applyBorder="1" applyAlignment="1">
      <alignment horizontal="center" vertical="center" wrapText="1" readingOrder="1"/>
    </xf>
    <xf numFmtId="3" fontId="1" fillId="0" borderId="85" xfId="0" applyNumberFormat="1" applyFont="1" applyBorder="1" applyAlignment="1">
      <alignment horizontal="center" vertical="center" readingOrder="1"/>
    </xf>
    <xf numFmtId="0" fontId="11" fillId="0" borderId="40" xfId="0" applyNumberFormat="1" applyFont="1" applyBorder="1" applyAlignment="1">
      <alignment horizontal="center" vertical="center" wrapText="1" readingOrder="1"/>
    </xf>
    <xf numFmtId="0" fontId="1" fillId="0" borderId="41" xfId="0" applyNumberFormat="1" applyFont="1" applyBorder="1" applyAlignment="1">
      <alignment horizontal="center" vertical="center" readingOrder="1"/>
    </xf>
    <xf numFmtId="2" fontId="16" fillId="55" borderId="48" xfId="0" applyNumberFormat="1" applyFont="1" applyFill="1" applyBorder="1" applyAlignment="1">
      <alignment horizontal="center" vertical="center" wrapText="1" readingOrder="1"/>
    </xf>
    <xf numFmtId="3" fontId="11" fillId="0" borderId="40" xfId="0" applyNumberFormat="1" applyFont="1" applyFill="1" applyBorder="1" applyAlignment="1">
      <alignment horizontal="center" vertical="center" wrapText="1" readingOrder="1"/>
    </xf>
    <xf numFmtId="3" fontId="11" fillId="0" borderId="41" xfId="0" applyNumberFormat="1" applyFont="1" applyFill="1" applyBorder="1" applyAlignment="1">
      <alignment horizontal="center" vertical="center" wrapText="1" readingOrder="1"/>
    </xf>
    <xf numFmtId="2" fontId="16" fillId="0" borderId="41" xfId="0" applyNumberFormat="1" applyFont="1" applyFill="1" applyBorder="1" applyAlignment="1">
      <alignment horizontal="center" vertical="center" wrapText="1" readingOrder="1"/>
    </xf>
    <xf numFmtId="2" fontId="16" fillId="0" borderId="57" xfId="0" applyNumberFormat="1" applyFont="1" applyFill="1" applyBorder="1" applyAlignment="1">
      <alignment horizontal="center" vertical="center" wrapText="1" readingOrder="1"/>
    </xf>
    <xf numFmtId="2" fontId="6" fillId="0" borderId="48" xfId="0" applyNumberFormat="1" applyFont="1" applyBorder="1" applyAlignment="1">
      <alignment horizontal="center" vertical="center" readingOrder="1"/>
    </xf>
    <xf numFmtId="3" fontId="6" fillId="0" borderId="74" xfId="0" applyNumberFormat="1" applyFont="1" applyBorder="1" applyAlignment="1">
      <alignment horizontal="center" vertical="center" readingOrder="1"/>
    </xf>
    <xf numFmtId="0" fontId="1" fillId="0" borderId="42" xfId="0" applyFont="1" applyBorder="1" applyAlignment="1">
      <alignment horizontal="center" vertical="center" readingOrder="1"/>
    </xf>
    <xf numFmtId="2" fontId="6" fillId="0" borderId="48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/>
    </xf>
    <xf numFmtId="0" fontId="1" fillId="0" borderId="192" xfId="0" applyFont="1" applyBorder="1" applyAlignment="1">
      <alignment horizontal="center" vertical="center"/>
    </xf>
    <xf numFmtId="0" fontId="1" fillId="0" borderId="193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8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/>
    </xf>
  </cellXfs>
  <cellStyles count="817">
    <cellStyle name="Normal" xfId="0"/>
    <cellStyle name="%20 - Vurgu1" xfId="15"/>
    <cellStyle name="%20 - Vurgu1 2" xfId="16"/>
    <cellStyle name="%20 - Vurgu1 2 2" xfId="17"/>
    <cellStyle name="%20 - Vurgu1 2 3" xfId="18"/>
    <cellStyle name="%20 - Vurgu1 3" xfId="19"/>
    <cellStyle name="%20 - Vurgu1 3 2" xfId="20"/>
    <cellStyle name="%20 - Vurgu1 3 3" xfId="21"/>
    <cellStyle name="%20 - Vurgu1 4" xfId="22"/>
    <cellStyle name="%20 - Vurgu1 4 2" xfId="23"/>
    <cellStyle name="%20 - Vurgu1 4 3" xfId="24"/>
    <cellStyle name="%20 - Vurgu2" xfId="25"/>
    <cellStyle name="%20 - Vurgu2 2" xfId="26"/>
    <cellStyle name="%20 - Vurgu2 2 2" xfId="27"/>
    <cellStyle name="%20 - Vurgu2 2 3" xfId="28"/>
    <cellStyle name="%20 - Vurgu2 3" xfId="29"/>
    <cellStyle name="%20 - Vurgu2 3 2" xfId="30"/>
    <cellStyle name="%20 - Vurgu2 3 3" xfId="31"/>
    <cellStyle name="%20 - Vurgu2 4" xfId="32"/>
    <cellStyle name="%20 - Vurgu2 4 2" xfId="33"/>
    <cellStyle name="%20 - Vurgu2 4 3" xfId="34"/>
    <cellStyle name="%20 - Vurgu3" xfId="35"/>
    <cellStyle name="%20 - Vurgu3 2" xfId="36"/>
    <cellStyle name="%20 - Vurgu3 2 2" xfId="37"/>
    <cellStyle name="%20 - Vurgu3 2 3" xfId="38"/>
    <cellStyle name="%20 - Vurgu3 3" xfId="39"/>
    <cellStyle name="%20 - Vurgu3 3 2" xfId="40"/>
    <cellStyle name="%20 - Vurgu3 3 3" xfId="41"/>
    <cellStyle name="%20 - Vurgu3 4" xfId="42"/>
    <cellStyle name="%20 - Vurgu3 4 2" xfId="43"/>
    <cellStyle name="%20 - Vurgu3 4 3" xfId="44"/>
    <cellStyle name="%20 - Vurgu4" xfId="45"/>
    <cellStyle name="%20 - Vurgu4 2" xfId="46"/>
    <cellStyle name="%20 - Vurgu4 2 2" xfId="47"/>
    <cellStyle name="%20 - Vurgu4 2 3" xfId="48"/>
    <cellStyle name="%20 - Vurgu4 3" xfId="49"/>
    <cellStyle name="%20 - Vurgu4 3 2" xfId="50"/>
    <cellStyle name="%20 - Vurgu4 3 3" xfId="51"/>
    <cellStyle name="%20 - Vurgu4 4" xfId="52"/>
    <cellStyle name="%20 - Vurgu4 4 2" xfId="53"/>
    <cellStyle name="%20 - Vurgu4 4 3" xfId="54"/>
    <cellStyle name="%20 - Vurgu5" xfId="55"/>
    <cellStyle name="%20 - Vurgu5 2" xfId="56"/>
    <cellStyle name="%20 - Vurgu5 2 2" xfId="57"/>
    <cellStyle name="%20 - Vurgu5 2 3" xfId="58"/>
    <cellStyle name="%20 - Vurgu5 3" xfId="59"/>
    <cellStyle name="%20 - Vurgu5 3 2" xfId="60"/>
    <cellStyle name="%20 - Vurgu5 3 3" xfId="61"/>
    <cellStyle name="%20 - Vurgu5 4" xfId="62"/>
    <cellStyle name="%20 - Vurgu5 4 2" xfId="63"/>
    <cellStyle name="%20 - Vurgu5 4 3" xfId="64"/>
    <cellStyle name="%20 - Vurgu6" xfId="65"/>
    <cellStyle name="%20 - Vurgu6 2" xfId="66"/>
    <cellStyle name="%20 - Vurgu6 2 2" xfId="67"/>
    <cellStyle name="%20 - Vurgu6 2 3" xfId="68"/>
    <cellStyle name="%20 - Vurgu6 3" xfId="69"/>
    <cellStyle name="%20 - Vurgu6 3 2" xfId="70"/>
    <cellStyle name="%20 - Vurgu6 3 3" xfId="71"/>
    <cellStyle name="%20 - Vurgu6 4" xfId="72"/>
    <cellStyle name="%20 - Vurgu6 4 2" xfId="73"/>
    <cellStyle name="%20 - Vurgu6 4 3" xfId="74"/>
    <cellStyle name="%40 - Vurgu1" xfId="75"/>
    <cellStyle name="%40 - Vurgu1 2" xfId="76"/>
    <cellStyle name="%40 - Vurgu1 2 2" xfId="77"/>
    <cellStyle name="%40 - Vurgu1 2 3" xfId="78"/>
    <cellStyle name="%40 - Vurgu1 3" xfId="79"/>
    <cellStyle name="%40 - Vurgu1 3 2" xfId="80"/>
    <cellStyle name="%40 - Vurgu1 3 3" xfId="81"/>
    <cellStyle name="%40 - Vurgu1 4" xfId="82"/>
    <cellStyle name="%40 - Vurgu1 4 2" xfId="83"/>
    <cellStyle name="%40 - Vurgu1 4 3" xfId="84"/>
    <cellStyle name="%40 - Vurgu2" xfId="85"/>
    <cellStyle name="%40 - Vurgu2 2" xfId="86"/>
    <cellStyle name="%40 - Vurgu2 2 2" xfId="87"/>
    <cellStyle name="%40 - Vurgu2 2 3" xfId="88"/>
    <cellStyle name="%40 - Vurgu2 3" xfId="89"/>
    <cellStyle name="%40 - Vurgu2 3 2" xfId="90"/>
    <cellStyle name="%40 - Vurgu2 3 3" xfId="91"/>
    <cellStyle name="%40 - Vurgu2 4" xfId="92"/>
    <cellStyle name="%40 - Vurgu2 4 2" xfId="93"/>
    <cellStyle name="%40 - Vurgu2 4 3" xfId="94"/>
    <cellStyle name="%40 - Vurgu3" xfId="95"/>
    <cellStyle name="%40 - Vurgu3 2" xfId="96"/>
    <cellStyle name="%40 - Vurgu3 2 2" xfId="97"/>
    <cellStyle name="%40 - Vurgu3 2 3" xfId="98"/>
    <cellStyle name="%40 - Vurgu3 3" xfId="99"/>
    <cellStyle name="%40 - Vurgu3 3 2" xfId="100"/>
    <cellStyle name="%40 - Vurgu3 3 3" xfId="101"/>
    <cellStyle name="%40 - Vurgu3 4" xfId="102"/>
    <cellStyle name="%40 - Vurgu3 4 2" xfId="103"/>
    <cellStyle name="%40 - Vurgu3 4 3" xfId="104"/>
    <cellStyle name="%40 - Vurgu4" xfId="105"/>
    <cellStyle name="%40 - Vurgu4 2" xfId="106"/>
    <cellStyle name="%40 - Vurgu4 2 2" xfId="107"/>
    <cellStyle name="%40 - Vurgu4 2 3" xfId="108"/>
    <cellStyle name="%40 - Vurgu4 3" xfId="109"/>
    <cellStyle name="%40 - Vurgu4 3 2" xfId="110"/>
    <cellStyle name="%40 - Vurgu4 3 3" xfId="111"/>
    <cellStyle name="%40 - Vurgu4 4" xfId="112"/>
    <cellStyle name="%40 - Vurgu4 4 2" xfId="113"/>
    <cellStyle name="%40 - Vurgu4 4 3" xfId="114"/>
    <cellStyle name="%40 - Vurgu5" xfId="115"/>
    <cellStyle name="%40 - Vurgu5 2" xfId="116"/>
    <cellStyle name="%40 - Vurgu5 2 2" xfId="117"/>
    <cellStyle name="%40 - Vurgu5 2 3" xfId="118"/>
    <cellStyle name="%40 - Vurgu5 3" xfId="119"/>
    <cellStyle name="%40 - Vurgu5 3 2" xfId="120"/>
    <cellStyle name="%40 - Vurgu5 3 3" xfId="121"/>
    <cellStyle name="%40 - Vurgu5 4" xfId="122"/>
    <cellStyle name="%40 - Vurgu5 4 2" xfId="123"/>
    <cellStyle name="%40 - Vurgu5 4 3" xfId="124"/>
    <cellStyle name="%40 - Vurgu6" xfId="125"/>
    <cellStyle name="%40 - Vurgu6 2" xfId="126"/>
    <cellStyle name="%40 - Vurgu6 2 2" xfId="127"/>
    <cellStyle name="%40 - Vurgu6 2 3" xfId="128"/>
    <cellStyle name="%40 - Vurgu6 3" xfId="129"/>
    <cellStyle name="%40 - Vurgu6 3 2" xfId="130"/>
    <cellStyle name="%40 - Vurgu6 3 3" xfId="131"/>
    <cellStyle name="%40 - Vurgu6 4" xfId="132"/>
    <cellStyle name="%40 - Vurgu6 4 2" xfId="133"/>
    <cellStyle name="%40 - Vurgu6 4 3" xfId="134"/>
    <cellStyle name="%60 - Vurgu1" xfId="135"/>
    <cellStyle name="%60 - Vurgu1 2" xfId="136"/>
    <cellStyle name="%60 - Vurgu1 2 2" xfId="137"/>
    <cellStyle name="%60 - Vurgu1 2 3" xfId="138"/>
    <cellStyle name="%60 - Vurgu1 3" xfId="139"/>
    <cellStyle name="%60 - Vurgu1 4" xfId="140"/>
    <cellStyle name="%60 - Vurgu2" xfId="141"/>
    <cellStyle name="%60 - Vurgu2 2" xfId="142"/>
    <cellStyle name="%60 - Vurgu2 2 2" xfId="143"/>
    <cellStyle name="%60 - Vurgu2 2 3" xfId="144"/>
    <cellStyle name="%60 - Vurgu2 3" xfId="145"/>
    <cellStyle name="%60 - Vurgu2 4" xfId="146"/>
    <cellStyle name="%60 - Vurgu3" xfId="147"/>
    <cellStyle name="%60 - Vurgu3 2" xfId="148"/>
    <cellStyle name="%60 - Vurgu3 2 2" xfId="149"/>
    <cellStyle name="%60 - Vurgu3 2 3" xfId="150"/>
    <cellStyle name="%60 - Vurgu3 3" xfId="151"/>
    <cellStyle name="%60 - Vurgu3 4" xfId="152"/>
    <cellStyle name="%60 - Vurgu4" xfId="153"/>
    <cellStyle name="%60 - Vurgu4 2" xfId="154"/>
    <cellStyle name="%60 - Vurgu4 2 2" xfId="155"/>
    <cellStyle name="%60 - Vurgu4 2 3" xfId="156"/>
    <cellStyle name="%60 - Vurgu4 3" xfId="157"/>
    <cellStyle name="%60 - Vurgu4 4" xfId="158"/>
    <cellStyle name="%60 - Vurgu5" xfId="159"/>
    <cellStyle name="%60 - Vurgu5 2" xfId="160"/>
    <cellStyle name="%60 - Vurgu5 2 2" xfId="161"/>
    <cellStyle name="%60 - Vurgu5 2 3" xfId="162"/>
    <cellStyle name="%60 - Vurgu5 3" xfId="163"/>
    <cellStyle name="%60 - Vurgu5 4" xfId="164"/>
    <cellStyle name="%60 - Vurgu6" xfId="165"/>
    <cellStyle name="%60 - Vurgu6 2" xfId="166"/>
    <cellStyle name="%60 - Vurgu6 2 2" xfId="167"/>
    <cellStyle name="%60 - Vurgu6 2 3" xfId="168"/>
    <cellStyle name="%60 - Vurgu6 3" xfId="169"/>
    <cellStyle name="%60 - Vurgu6 4" xfId="170"/>
    <cellStyle name="Açıklama Metni" xfId="171"/>
    <cellStyle name="Açıklama Metni 2" xfId="172"/>
    <cellStyle name="Açıklama Metni 2 2" xfId="173"/>
    <cellStyle name="Açıklama Metni 2 3" xfId="174"/>
    <cellStyle name="Açıklama Metni 3" xfId="175"/>
    <cellStyle name="Açıklama Metni 4" xfId="176"/>
    <cellStyle name="Ana Başlık" xfId="177"/>
    <cellStyle name="Ana Başlık 2" xfId="178"/>
    <cellStyle name="Ana Başlık 2 2" xfId="179"/>
    <cellStyle name="Ana Başlık 2 3" xfId="180"/>
    <cellStyle name="Ana Başlık 3" xfId="181"/>
    <cellStyle name="Ana Başlık 4" xfId="182"/>
    <cellStyle name="Bağlı Hücre" xfId="183"/>
    <cellStyle name="Bağlı Hücre 2" xfId="184"/>
    <cellStyle name="Bağlı Hücre 2 2" xfId="185"/>
    <cellStyle name="Bağlı Hücre 2 3" xfId="186"/>
    <cellStyle name="Bağlı Hücre 3" xfId="187"/>
    <cellStyle name="Bağlı Hücre 4" xfId="188"/>
    <cellStyle name="Başlık 1" xfId="189"/>
    <cellStyle name="Başlık 1 2" xfId="190"/>
    <cellStyle name="Başlık 1 2 2" xfId="191"/>
    <cellStyle name="Başlık 1 2 3" xfId="192"/>
    <cellStyle name="Başlık 1 3" xfId="193"/>
    <cellStyle name="Başlık 1 4" xfId="194"/>
    <cellStyle name="Başlık 2" xfId="195"/>
    <cellStyle name="Başlık 2 2" xfId="196"/>
    <cellStyle name="Başlık 2 2 2" xfId="197"/>
    <cellStyle name="Başlık 2 2 3" xfId="198"/>
    <cellStyle name="Başlık 2 3" xfId="199"/>
    <cellStyle name="Başlık 2 4" xfId="200"/>
    <cellStyle name="Başlık 3" xfId="201"/>
    <cellStyle name="Başlık 3 2" xfId="202"/>
    <cellStyle name="Başlık 3 2 2" xfId="203"/>
    <cellStyle name="Başlık 3 2 3" xfId="204"/>
    <cellStyle name="Başlık 3 3" xfId="205"/>
    <cellStyle name="Başlık 3 4" xfId="206"/>
    <cellStyle name="Başlık 4" xfId="207"/>
    <cellStyle name="Başlık 4 2" xfId="208"/>
    <cellStyle name="Başlık 4 2 2" xfId="209"/>
    <cellStyle name="Başlık 4 2 3" xfId="210"/>
    <cellStyle name="Başlık 4 3" xfId="211"/>
    <cellStyle name="Başlık 4 4" xfId="212"/>
    <cellStyle name="Comma [0]" xfId="213"/>
    <cellStyle name="Comma 2" xfId="214"/>
    <cellStyle name="Comma 2 2" xfId="215"/>
    <cellStyle name="Çıkış" xfId="216"/>
    <cellStyle name="Çıkış 2" xfId="217"/>
    <cellStyle name="Çıkış 2 2" xfId="218"/>
    <cellStyle name="Çıkış 2 3" xfId="219"/>
    <cellStyle name="Çıkış 3" xfId="220"/>
    <cellStyle name="Çıkış 4" xfId="221"/>
    <cellStyle name="Giriş" xfId="222"/>
    <cellStyle name="Giriş 2" xfId="223"/>
    <cellStyle name="Giriş 2 2" xfId="224"/>
    <cellStyle name="Giriş 2 3" xfId="225"/>
    <cellStyle name="Giriş 3" xfId="226"/>
    <cellStyle name="Giriş 4" xfId="227"/>
    <cellStyle name="Hesaplama" xfId="228"/>
    <cellStyle name="Hesaplama 2" xfId="229"/>
    <cellStyle name="Hesaplama 2 2" xfId="230"/>
    <cellStyle name="Hesaplama 2 3" xfId="231"/>
    <cellStyle name="Hesaplama 3" xfId="232"/>
    <cellStyle name="Hesaplama 4" xfId="233"/>
    <cellStyle name="İşaretli Hücre" xfId="234"/>
    <cellStyle name="İşaretli Hücre 2" xfId="235"/>
    <cellStyle name="İşaretli Hücre 2 2" xfId="236"/>
    <cellStyle name="İşaretli Hücre 2 3" xfId="237"/>
    <cellStyle name="İşaretli Hücre 3" xfId="238"/>
    <cellStyle name="İşaretli Hücre 4" xfId="239"/>
    <cellStyle name="İyi" xfId="240"/>
    <cellStyle name="İyi 2" xfId="241"/>
    <cellStyle name="İyi 2 2" xfId="242"/>
    <cellStyle name="İyi 2 3" xfId="243"/>
    <cellStyle name="İyi 3" xfId="244"/>
    <cellStyle name="İyi 4" xfId="245"/>
    <cellStyle name="Followed Hyperlink" xfId="246"/>
    <cellStyle name="Hyperlink" xfId="247"/>
    <cellStyle name="Kötü" xfId="248"/>
    <cellStyle name="Kötü 2" xfId="249"/>
    <cellStyle name="Kötü 2 2" xfId="250"/>
    <cellStyle name="Kötü 2 3" xfId="251"/>
    <cellStyle name="Kötü 3" xfId="252"/>
    <cellStyle name="Kötü 4" xfId="253"/>
    <cellStyle name="Normal 10" xfId="254"/>
    <cellStyle name="Normal 100" xfId="255"/>
    <cellStyle name="Normal 101" xfId="256"/>
    <cellStyle name="Normal 102" xfId="257"/>
    <cellStyle name="Normal 103" xfId="258"/>
    <cellStyle name="Normal 104" xfId="259"/>
    <cellStyle name="Normal 105" xfId="260"/>
    <cellStyle name="Normal 105 2" xfId="261"/>
    <cellStyle name="Normal 106" xfId="262"/>
    <cellStyle name="Normal 106 2" xfId="263"/>
    <cellStyle name="Normal 106 2 2" xfId="264"/>
    <cellStyle name="Normal 107" xfId="265"/>
    <cellStyle name="Normal 107 2" xfId="266"/>
    <cellStyle name="Normal 108" xfId="267"/>
    <cellStyle name="Normal 109" xfId="268"/>
    <cellStyle name="Normal 11" xfId="269"/>
    <cellStyle name="Normal 11 10" xfId="270"/>
    <cellStyle name="Normal 11 11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10" xfId="294"/>
    <cellStyle name="Normal 12" xfId="295"/>
    <cellStyle name="Normal 12 2" xfId="296"/>
    <cellStyle name="Normal 12 2 2" xfId="297"/>
    <cellStyle name="Normal 12 2 3" xfId="298"/>
    <cellStyle name="Normal 12 3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4" xfId="305"/>
    <cellStyle name="Normal 14 2" xfId="306"/>
    <cellStyle name="Normal 14 2 2" xfId="307"/>
    <cellStyle name="Normal 14 2 3" xfId="308"/>
    <cellStyle name="Normal 15" xfId="309"/>
    <cellStyle name="Normal 16" xfId="310"/>
    <cellStyle name="Normal 16 2" xfId="311"/>
    <cellStyle name="Normal 16 2 2" xfId="312"/>
    <cellStyle name="Normal 16 2 3" xfId="313"/>
    <cellStyle name="Normal 17" xfId="314"/>
    <cellStyle name="Normal 17 2" xfId="315"/>
    <cellStyle name="Normal 17 2 2" xfId="316"/>
    <cellStyle name="Normal 17 2 3" xfId="317"/>
    <cellStyle name="Normal 18" xfId="318"/>
    <cellStyle name="Normal 18 2" xfId="319"/>
    <cellStyle name="Normal 18 3" xfId="320"/>
    <cellStyle name="Normal 19" xfId="321"/>
    <cellStyle name="Normal 19 2" xfId="322"/>
    <cellStyle name="Normal 19 3" xfId="323"/>
    <cellStyle name="Normal 2" xfId="324"/>
    <cellStyle name="Normal 2 10" xfId="325"/>
    <cellStyle name="Normal 2 11" xfId="326"/>
    <cellStyle name="Normal 2 12" xfId="327"/>
    <cellStyle name="Normal 2 13" xfId="328"/>
    <cellStyle name="Normal 2 14" xfId="329"/>
    <cellStyle name="Normal 2 15" xfId="330"/>
    <cellStyle name="Normal 2 16" xfId="331"/>
    <cellStyle name="Normal 2 17" xfId="332"/>
    <cellStyle name="Normal 2 18" xfId="333"/>
    <cellStyle name="Normal 2 2" xfId="334"/>
    <cellStyle name="Normal 2 2 2" xfId="335"/>
    <cellStyle name="Normal 2 2 3" xfId="336"/>
    <cellStyle name="Normal 2 2 4" xfId="337"/>
    <cellStyle name="Normal 2 3" xfId="338"/>
    <cellStyle name="Normal 2 3 2" xfId="339"/>
    <cellStyle name="Normal 2 4" xfId="340"/>
    <cellStyle name="Normal 2 4 10" xfId="341"/>
    <cellStyle name="Normal 2 4 11" xfId="342"/>
    <cellStyle name="Normal 2 4 12" xfId="343"/>
    <cellStyle name="Normal 2 4 2" xfId="344"/>
    <cellStyle name="Normal 2 4 2 2" xfId="345"/>
    <cellStyle name="Normal 2 4 2 3" xfId="346"/>
    <cellStyle name="Normal 2 4 2 4" xfId="347"/>
    <cellStyle name="Normal 2 4 3" xfId="348"/>
    <cellStyle name="Normal 2 4 3 2" xfId="349"/>
    <cellStyle name="Normal 2 4 3 3" xfId="350"/>
    <cellStyle name="Normal 2 4 4" xfId="351"/>
    <cellStyle name="Normal 2 4 4 2" xfId="352"/>
    <cellStyle name="Normal 2 4 4 3" xfId="353"/>
    <cellStyle name="Normal 2 4 5" xfId="354"/>
    <cellStyle name="Normal 2 4 5 2" xfId="355"/>
    <cellStyle name="Normal 2 4 5 3" xfId="356"/>
    <cellStyle name="Normal 2 4 6" xfId="357"/>
    <cellStyle name="Normal 2 4 6 2" xfId="358"/>
    <cellStyle name="Normal 2 4 6 3" xfId="359"/>
    <cellStyle name="Normal 2 4 7" xfId="360"/>
    <cellStyle name="Normal 2 4 7 2" xfId="361"/>
    <cellStyle name="Normal 2 4 7 3" xfId="362"/>
    <cellStyle name="Normal 2 4 8" xfId="363"/>
    <cellStyle name="Normal 2 4 8 2" xfId="364"/>
    <cellStyle name="Normal 2 4 8 3" xfId="365"/>
    <cellStyle name="Normal 2 4 9" xfId="366"/>
    <cellStyle name="Normal 2 5" xfId="367"/>
    <cellStyle name="Normal 2 5 2" xfId="368"/>
    <cellStyle name="Normal 2 5 3" xfId="369"/>
    <cellStyle name="Normal 2 6" xfId="370"/>
    <cellStyle name="Normal 2 6 2" xfId="371"/>
    <cellStyle name="Normal 2 6 3" xfId="372"/>
    <cellStyle name="Normal 2 7" xfId="373"/>
    <cellStyle name="Normal 2 7 2" xfId="374"/>
    <cellStyle name="Normal 2 8" xfId="375"/>
    <cellStyle name="Normal 2 8 2" xfId="376"/>
    <cellStyle name="Normal 2 9" xfId="377"/>
    <cellStyle name="Normal 20" xfId="378"/>
    <cellStyle name="Normal 20 2" xfId="379"/>
    <cellStyle name="Normal 20 3" xfId="380"/>
    <cellStyle name="Normal 21" xfId="381"/>
    <cellStyle name="Normal 21 2" xfId="382"/>
    <cellStyle name="Normal 21 3" xfId="383"/>
    <cellStyle name="Normal 22" xfId="384"/>
    <cellStyle name="Normal 22 2" xfId="385"/>
    <cellStyle name="Normal 22 3" xfId="386"/>
    <cellStyle name="Normal 23" xfId="387"/>
    <cellStyle name="Normal 23 2" xfId="388"/>
    <cellStyle name="Normal 23 3" xfId="389"/>
    <cellStyle name="Normal 24" xfId="390"/>
    <cellStyle name="Normal 24 2" xfId="391"/>
    <cellStyle name="Normal 24 3" xfId="392"/>
    <cellStyle name="Normal 25" xfId="393"/>
    <cellStyle name="Normal 25 2" xfId="394"/>
    <cellStyle name="Normal 25 2 2" xfId="395"/>
    <cellStyle name="Normal 25 2 3" xfId="396"/>
    <cellStyle name="Normal 26" xfId="397"/>
    <cellStyle name="Normal 26 2" xfId="398"/>
    <cellStyle name="Normal 26 2 2" xfId="399"/>
    <cellStyle name="Normal 26 2 3" xfId="400"/>
    <cellStyle name="Normal 27" xfId="401"/>
    <cellStyle name="Normal 27 2" xfId="402"/>
    <cellStyle name="Normal 27 2 2" xfId="403"/>
    <cellStyle name="Normal 27 2 3" xfId="404"/>
    <cellStyle name="Normal 28" xfId="405"/>
    <cellStyle name="Normal 28 2" xfId="406"/>
    <cellStyle name="Normal 28 2 2" xfId="407"/>
    <cellStyle name="Normal 28 2 3" xfId="408"/>
    <cellStyle name="Normal 29" xfId="409"/>
    <cellStyle name="Normal 29 2" xfId="410"/>
    <cellStyle name="Normal 29 2 2" xfId="411"/>
    <cellStyle name="Normal 29 2 3" xfId="412"/>
    <cellStyle name="Normal 3" xfId="413"/>
    <cellStyle name="Normal 3 2" xfId="414"/>
    <cellStyle name="Normal 3 2 2" xfId="415"/>
    <cellStyle name="Normal 3 3" xfId="416"/>
    <cellStyle name="Normal 3 3 2" xfId="417"/>
    <cellStyle name="Normal 3 4" xfId="418"/>
    <cellStyle name="Normal 3 4 2" xfId="419"/>
    <cellStyle name="Normal 3 5" xfId="420"/>
    <cellStyle name="Normal 3 6" xfId="421"/>
    <cellStyle name="Normal 30" xfId="422"/>
    <cellStyle name="Normal 30 2" xfId="423"/>
    <cellStyle name="Normal 30 3" xfId="424"/>
    <cellStyle name="Normal 31" xfId="425"/>
    <cellStyle name="Normal 31 2" xfId="426"/>
    <cellStyle name="Normal 31 3" xfId="427"/>
    <cellStyle name="Normal 32" xfId="428"/>
    <cellStyle name="Normal 32 2" xfId="429"/>
    <cellStyle name="Normal 32 3" xfId="430"/>
    <cellStyle name="Normal 33" xfId="431"/>
    <cellStyle name="Normal 33 2" xfId="432"/>
    <cellStyle name="Normal 33 3" xfId="433"/>
    <cellStyle name="Normal 34" xfId="434"/>
    <cellStyle name="Normal 34 2" xfId="435"/>
    <cellStyle name="Normal 34 3" xfId="436"/>
    <cellStyle name="Normal 35" xfId="437"/>
    <cellStyle name="Normal 35 2" xfId="438"/>
    <cellStyle name="Normal 35 3" xfId="439"/>
    <cellStyle name="Normal 36" xfId="440"/>
    <cellStyle name="Normal 36 2" xfId="441"/>
    <cellStyle name="Normal 36 3" xfId="442"/>
    <cellStyle name="Normal 37" xfId="443"/>
    <cellStyle name="Normal 37 2" xfId="444"/>
    <cellStyle name="Normal 37 3" xfId="445"/>
    <cellStyle name="Normal 38" xfId="446"/>
    <cellStyle name="Normal 38 2" xfId="447"/>
    <cellStyle name="Normal 38 3" xfId="448"/>
    <cellStyle name="Normal 39" xfId="449"/>
    <cellStyle name="Normal 39 2" xfId="450"/>
    <cellStyle name="Normal 39 3" xfId="451"/>
    <cellStyle name="Normal 4" xfId="452"/>
    <cellStyle name="Normal 4 2" xfId="453"/>
    <cellStyle name="Normal 4 2 2" xfId="454"/>
    <cellStyle name="Normal 4 3" xfId="455"/>
    <cellStyle name="Normal 4 3 10" xfId="456"/>
    <cellStyle name="Normal 4 3 10 2" xfId="457"/>
    <cellStyle name="Normal 4 3 10 3" xfId="458"/>
    <cellStyle name="Normal 4 3 11" xfId="459"/>
    <cellStyle name="Normal 4 3 12" xfId="460"/>
    <cellStyle name="Normal 4 3 13" xfId="461"/>
    <cellStyle name="Normal 4 3 2" xfId="462"/>
    <cellStyle name="Normal 4 3 2 10" xfId="463"/>
    <cellStyle name="Normal 4 3 2 11" xfId="464"/>
    <cellStyle name="Normal 4 3 2 2" xfId="465"/>
    <cellStyle name="Normal 4 3 2 2 2" xfId="466"/>
    <cellStyle name="Normal 4 3 2 2 3" xfId="467"/>
    <cellStyle name="Normal 4 3 2 2 4" xfId="468"/>
    <cellStyle name="Normal 4 3 2 3" xfId="469"/>
    <cellStyle name="Normal 4 3 2 3 2" xfId="470"/>
    <cellStyle name="Normal 4 3 2 3 3" xfId="471"/>
    <cellStyle name="Normal 4 3 2 4" xfId="472"/>
    <cellStyle name="Normal 4 3 2 4 2" xfId="473"/>
    <cellStyle name="Normal 4 3 2 4 3" xfId="474"/>
    <cellStyle name="Normal 4 3 2 5" xfId="475"/>
    <cellStyle name="Normal 4 3 2 5 2" xfId="476"/>
    <cellStyle name="Normal 4 3 2 5 3" xfId="477"/>
    <cellStyle name="Normal 4 3 2 6" xfId="478"/>
    <cellStyle name="Normal 4 3 2 6 2" xfId="479"/>
    <cellStyle name="Normal 4 3 2 6 3" xfId="480"/>
    <cellStyle name="Normal 4 3 2 7" xfId="481"/>
    <cellStyle name="Normal 4 3 2 7 2" xfId="482"/>
    <cellStyle name="Normal 4 3 2 7 3" xfId="483"/>
    <cellStyle name="Normal 4 3 2 8" xfId="484"/>
    <cellStyle name="Normal 4 3 2 8 2" xfId="485"/>
    <cellStyle name="Normal 4 3 2 8 3" xfId="486"/>
    <cellStyle name="Normal 4 3 2 9" xfId="487"/>
    <cellStyle name="Normal 4 3 3" xfId="488"/>
    <cellStyle name="Normal 4 3 3 2" xfId="489"/>
    <cellStyle name="Normal 4 3 3 3" xfId="490"/>
    <cellStyle name="Normal 4 3 3 4" xfId="491"/>
    <cellStyle name="Normal 4 3 4" xfId="492"/>
    <cellStyle name="Normal 4 3 4 10" xfId="493"/>
    <cellStyle name="Normal 4 3 4 11" xfId="494"/>
    <cellStyle name="Normal 4 3 4 2" xfId="495"/>
    <cellStyle name="Normal 4 3 4 2 2" xfId="496"/>
    <cellStyle name="Normal 4 3 4 2 3" xfId="497"/>
    <cellStyle name="Normal 4 3 4 2 4" xfId="498"/>
    <cellStyle name="Normal 4 3 4 3" xfId="499"/>
    <cellStyle name="Normal 4 3 4 3 2" xfId="500"/>
    <cellStyle name="Normal 4 3 4 3 3" xfId="501"/>
    <cellStyle name="Normal 4 3 4 4" xfId="502"/>
    <cellStyle name="Normal 4 3 4 4 2" xfId="503"/>
    <cellStyle name="Normal 4 3 4 4 3" xfId="504"/>
    <cellStyle name="Normal 4 3 4 5" xfId="505"/>
    <cellStyle name="Normal 4 3 4 5 2" xfId="506"/>
    <cellStyle name="Normal 4 3 4 5 3" xfId="507"/>
    <cellStyle name="Normal 4 3 4 6" xfId="508"/>
    <cellStyle name="Normal 4 3 4 6 2" xfId="509"/>
    <cellStyle name="Normal 4 3 4 6 3" xfId="510"/>
    <cellStyle name="Normal 4 3 4 7" xfId="511"/>
    <cellStyle name="Normal 4 3 4 7 2" xfId="512"/>
    <cellStyle name="Normal 4 3 4 7 3" xfId="513"/>
    <cellStyle name="Normal 4 3 4 8" xfId="514"/>
    <cellStyle name="Normal 4 3 4 8 2" xfId="515"/>
    <cellStyle name="Normal 4 3 4 8 3" xfId="516"/>
    <cellStyle name="Normal 4 3 4 9" xfId="517"/>
    <cellStyle name="Normal 4 3 5" xfId="518"/>
    <cellStyle name="Normal 4 3 5 2" xfId="519"/>
    <cellStyle name="Normal 4 3 5 3" xfId="520"/>
    <cellStyle name="Normal 4 3 5 4" xfId="521"/>
    <cellStyle name="Normal 4 3 6" xfId="522"/>
    <cellStyle name="Normal 4 3 6 2" xfId="523"/>
    <cellStyle name="Normal 4 3 6 3" xfId="524"/>
    <cellStyle name="Normal 4 3 7" xfId="525"/>
    <cellStyle name="Normal 4 3 7 2" xfId="526"/>
    <cellStyle name="Normal 4 3 7 3" xfId="527"/>
    <cellStyle name="Normal 4 3 8" xfId="528"/>
    <cellStyle name="Normal 4 3 8 2" xfId="529"/>
    <cellStyle name="Normal 4 3 8 3" xfId="530"/>
    <cellStyle name="Normal 4 3 9" xfId="531"/>
    <cellStyle name="Normal 4 3 9 2" xfId="532"/>
    <cellStyle name="Normal 4 3 9 3" xfId="533"/>
    <cellStyle name="Normal 4 4" xfId="534"/>
    <cellStyle name="Normal 4 5" xfId="535"/>
    <cellStyle name="Normal 4 6" xfId="536"/>
    <cellStyle name="Normal 40" xfId="537"/>
    <cellStyle name="Normal 40 2" xfId="538"/>
    <cellStyle name="Normal 40 3" xfId="539"/>
    <cellStyle name="Normal 41" xfId="540"/>
    <cellStyle name="Normal 41 2" xfId="541"/>
    <cellStyle name="Normal 41 3" xfId="542"/>
    <cellStyle name="Normal 42" xfId="543"/>
    <cellStyle name="Normal 42 2" xfId="544"/>
    <cellStyle name="Normal 42 3" xfId="545"/>
    <cellStyle name="Normal 43" xfId="546"/>
    <cellStyle name="Normal 43 2" xfId="547"/>
    <cellStyle name="Normal 43 3" xfId="548"/>
    <cellStyle name="Normal 44" xfId="549"/>
    <cellStyle name="Normal 44 2" xfId="550"/>
    <cellStyle name="Normal 44 3" xfId="551"/>
    <cellStyle name="Normal 45" xfId="552"/>
    <cellStyle name="Normal 45 2" xfId="553"/>
    <cellStyle name="Normal 45 3" xfId="554"/>
    <cellStyle name="Normal 46" xfId="555"/>
    <cellStyle name="Normal 46 2" xfId="556"/>
    <cellStyle name="Normal 46 3" xfId="557"/>
    <cellStyle name="Normal 47" xfId="558"/>
    <cellStyle name="Normal 47 2" xfId="559"/>
    <cellStyle name="Normal 47 3" xfId="560"/>
    <cellStyle name="Normal 48" xfId="561"/>
    <cellStyle name="Normal 48 2" xfId="562"/>
    <cellStyle name="Normal 48 3" xfId="563"/>
    <cellStyle name="Normal 49" xfId="564"/>
    <cellStyle name="Normal 49 2" xfId="565"/>
    <cellStyle name="Normal 49 3" xfId="566"/>
    <cellStyle name="Normal 5" xfId="567"/>
    <cellStyle name="Normal 5 2" xfId="568"/>
    <cellStyle name="Normal 5 3" xfId="569"/>
    <cellStyle name="Normal 5 4" xfId="570"/>
    <cellStyle name="Normal 5 5" xfId="571"/>
    <cellStyle name="Normal 5 6" xfId="572"/>
    <cellStyle name="Normal 5 7" xfId="573"/>
    <cellStyle name="Normal 50" xfId="574"/>
    <cellStyle name="Normal 50 2" xfId="575"/>
    <cellStyle name="Normal 50 3" xfId="576"/>
    <cellStyle name="Normal 51" xfId="577"/>
    <cellStyle name="Normal 51 2" xfId="578"/>
    <cellStyle name="Normal 51 3" xfId="579"/>
    <cellStyle name="Normal 52" xfId="580"/>
    <cellStyle name="Normal 52 2" xfId="581"/>
    <cellStyle name="Normal 52 3" xfId="582"/>
    <cellStyle name="Normal 53" xfId="583"/>
    <cellStyle name="Normal 53 2" xfId="584"/>
    <cellStyle name="Normal 53 3" xfId="585"/>
    <cellStyle name="Normal 54" xfId="586"/>
    <cellStyle name="Normal 54 2" xfId="587"/>
    <cellStyle name="Normal 54 3" xfId="588"/>
    <cellStyle name="Normal 55" xfId="589"/>
    <cellStyle name="Normal 55 2" xfId="590"/>
    <cellStyle name="Normal 55 3" xfId="591"/>
    <cellStyle name="Normal 56" xfId="592"/>
    <cellStyle name="Normal 56 2" xfId="593"/>
    <cellStyle name="Normal 56 3" xfId="594"/>
    <cellStyle name="Normal 57" xfId="595"/>
    <cellStyle name="Normal 57 2" xfId="596"/>
    <cellStyle name="Normal 57 3" xfId="597"/>
    <cellStyle name="Normal 58" xfId="598"/>
    <cellStyle name="Normal 58 2" xfId="599"/>
    <cellStyle name="Normal 58 3" xfId="600"/>
    <cellStyle name="Normal 59" xfId="601"/>
    <cellStyle name="Normal 59 2" xfId="602"/>
    <cellStyle name="Normal 59 3" xfId="603"/>
    <cellStyle name="Normal 6" xfId="604"/>
    <cellStyle name="Normal 6 10" xfId="605"/>
    <cellStyle name="Normal 6 11" xfId="606"/>
    <cellStyle name="Normal 6 12" xfId="607"/>
    <cellStyle name="Normal 6 2" xfId="608"/>
    <cellStyle name="Normal 6 2 2" xfId="609"/>
    <cellStyle name="Normal 6 2 2 2" xfId="610"/>
    <cellStyle name="Normal 6 2 3" xfId="611"/>
    <cellStyle name="Normal 6 2 4" xfId="612"/>
    <cellStyle name="Normal 6 3" xfId="613"/>
    <cellStyle name="Normal 6 3 2" xfId="614"/>
    <cellStyle name="Normal 6 3 3" xfId="615"/>
    <cellStyle name="Normal 6 3 4" xfId="616"/>
    <cellStyle name="Normal 6 4" xfId="617"/>
    <cellStyle name="Normal 6 4 2" xfId="618"/>
    <cellStyle name="Normal 6 4 3" xfId="619"/>
    <cellStyle name="Normal 6 4 4" xfId="620"/>
    <cellStyle name="Normal 6 5" xfId="621"/>
    <cellStyle name="Normal 6 5 2" xfId="622"/>
    <cellStyle name="Normal 6 5 3" xfId="623"/>
    <cellStyle name="Normal 6 6" xfId="624"/>
    <cellStyle name="Normal 6 6 2" xfId="625"/>
    <cellStyle name="Normal 6 6 2 2" xfId="626"/>
    <cellStyle name="Normal 6 6 2 3" xfId="627"/>
    <cellStyle name="Normal 6 6 3" xfId="628"/>
    <cellStyle name="Normal 6 6 4" xfId="629"/>
    <cellStyle name="Normal 6 7" xfId="630"/>
    <cellStyle name="Normal 6 7 2" xfId="631"/>
    <cellStyle name="Normal 6 7 3" xfId="632"/>
    <cellStyle name="Normal 6 8" xfId="633"/>
    <cellStyle name="Normal 6 8 2" xfId="634"/>
    <cellStyle name="Normal 6 8 3" xfId="635"/>
    <cellStyle name="Normal 6 9" xfId="636"/>
    <cellStyle name="Normal 60" xfId="637"/>
    <cellStyle name="Normal 60 2" xfId="638"/>
    <cellStyle name="Normal 60 3" xfId="639"/>
    <cellStyle name="Normal 61" xfId="640"/>
    <cellStyle name="Normal 61 2" xfId="641"/>
    <cellStyle name="Normal 61 3" xfId="642"/>
    <cellStyle name="Normal 62" xfId="643"/>
    <cellStyle name="Normal 62 2" xfId="644"/>
    <cellStyle name="Normal 62 3" xfId="645"/>
    <cellStyle name="Normal 63" xfId="646"/>
    <cellStyle name="Normal 63 2" xfId="647"/>
    <cellStyle name="Normal 63 3" xfId="648"/>
    <cellStyle name="Normal 64" xfId="649"/>
    <cellStyle name="Normal 65" xfId="650"/>
    <cellStyle name="Normal 65 2" xfId="651"/>
    <cellStyle name="Normal 65 3" xfId="652"/>
    <cellStyle name="Normal 66" xfId="653"/>
    <cellStyle name="Normal 66 2" xfId="654"/>
    <cellStyle name="Normal 66 3" xfId="655"/>
    <cellStyle name="Normal 67" xfId="656"/>
    <cellStyle name="Normal 67 2" xfId="657"/>
    <cellStyle name="Normal 67 3" xfId="658"/>
    <cellStyle name="Normal 68" xfId="659"/>
    <cellStyle name="Normal 68 2" xfId="660"/>
    <cellStyle name="Normal 68 3" xfId="661"/>
    <cellStyle name="Normal 69" xfId="662"/>
    <cellStyle name="Normal 69 2" xfId="663"/>
    <cellStyle name="Normal 69 3" xfId="664"/>
    <cellStyle name="Normal 7" xfId="665"/>
    <cellStyle name="Normal 7 2" xfId="666"/>
    <cellStyle name="Normal 70" xfId="667"/>
    <cellStyle name="Normal 70 2" xfId="668"/>
    <cellStyle name="Normal 70 3" xfId="669"/>
    <cellStyle name="Normal 71" xfId="670"/>
    <cellStyle name="Normal 71 2" xfId="671"/>
    <cellStyle name="Normal 71 3" xfId="672"/>
    <cellStyle name="Normal 72" xfId="673"/>
    <cellStyle name="Normal 72 2" xfId="674"/>
    <cellStyle name="Normal 72 3" xfId="675"/>
    <cellStyle name="Normal 73" xfId="676"/>
    <cellStyle name="Normal 73 2" xfId="677"/>
    <cellStyle name="Normal 73 3" xfId="678"/>
    <cellStyle name="Normal 74" xfId="679"/>
    <cellStyle name="Normal 74 2" xfId="680"/>
    <cellStyle name="Normal 74 3" xfId="681"/>
    <cellStyle name="Normal 75" xfId="682"/>
    <cellStyle name="Normal 75 2" xfId="683"/>
    <cellStyle name="Normal 75 3" xfId="684"/>
    <cellStyle name="Normal 76" xfId="685"/>
    <cellStyle name="Normal 76 2" xfId="686"/>
    <cellStyle name="Normal 76 3" xfId="687"/>
    <cellStyle name="Normal 77" xfId="688"/>
    <cellStyle name="Normal 77 2" xfId="689"/>
    <cellStyle name="Normal 77 3" xfId="690"/>
    <cellStyle name="Normal 78" xfId="691"/>
    <cellStyle name="Normal 78 2" xfId="692"/>
    <cellStyle name="Normal 78 3" xfId="693"/>
    <cellStyle name="Normal 79" xfId="694"/>
    <cellStyle name="Normal 79 2" xfId="695"/>
    <cellStyle name="Normal 79 3" xfId="696"/>
    <cellStyle name="Normal 8" xfId="697"/>
    <cellStyle name="Normal 8 2" xfId="698"/>
    <cellStyle name="Normal 8 3" xfId="699"/>
    <cellStyle name="Normal 80" xfId="700"/>
    <cellStyle name="Normal 80 2" xfId="701"/>
    <cellStyle name="Normal 80 3" xfId="702"/>
    <cellStyle name="Normal 81" xfId="703"/>
    <cellStyle name="Normal 81 2" xfId="704"/>
    <cellStyle name="Normal 81 3" xfId="705"/>
    <cellStyle name="Normal 82" xfId="706"/>
    <cellStyle name="Normal 82 2" xfId="707"/>
    <cellStyle name="Normal 82 3" xfId="708"/>
    <cellStyle name="Normal 83" xfId="709"/>
    <cellStyle name="Normal 83 2" xfId="710"/>
    <cellStyle name="Normal 83 3" xfId="711"/>
    <cellStyle name="Normal 84" xfId="712"/>
    <cellStyle name="Normal 84 2" xfId="713"/>
    <cellStyle name="Normal 84 3" xfId="714"/>
    <cellStyle name="Normal 85" xfId="715"/>
    <cellStyle name="Normal 85 2" xfId="716"/>
    <cellStyle name="Normal 85 3" xfId="717"/>
    <cellStyle name="Normal 86" xfId="718"/>
    <cellStyle name="Normal 86 2" xfId="719"/>
    <cellStyle name="Normal 86 3" xfId="720"/>
    <cellStyle name="Normal 87" xfId="721"/>
    <cellStyle name="Normal 87 2" xfId="722"/>
    <cellStyle name="Normal 87 3" xfId="723"/>
    <cellStyle name="Normal 88" xfId="724"/>
    <cellStyle name="Normal 88 2" xfId="725"/>
    <cellStyle name="Normal 88 3" xfId="726"/>
    <cellStyle name="Normal 89" xfId="727"/>
    <cellStyle name="Normal 89 2" xfId="728"/>
    <cellStyle name="Normal 89 3" xfId="729"/>
    <cellStyle name="Normal 9" xfId="730"/>
    <cellStyle name="Normal 9 2" xfId="731"/>
    <cellStyle name="Normal 9 2 2" xfId="732"/>
    <cellStyle name="Normal 9 2 3" xfId="733"/>
    <cellStyle name="Normal 9 3" xfId="734"/>
    <cellStyle name="Normal 9 4" xfId="735"/>
    <cellStyle name="Normal 90" xfId="736"/>
    <cellStyle name="Normal 90 2" xfId="737"/>
    <cellStyle name="Normal 90 3" xfId="738"/>
    <cellStyle name="Normal 91" xfId="739"/>
    <cellStyle name="Normal 91 2" xfId="740"/>
    <cellStyle name="Normal 91 3" xfId="741"/>
    <cellStyle name="Normal 92" xfId="742"/>
    <cellStyle name="Normal 92 2" xfId="743"/>
    <cellStyle name="Normal 92 3" xfId="744"/>
    <cellStyle name="Normal 93" xfId="745"/>
    <cellStyle name="Normal 93 2" xfId="746"/>
    <cellStyle name="Normal 93 3" xfId="747"/>
    <cellStyle name="Normal 94" xfId="748"/>
    <cellStyle name="Normal 94 2" xfId="749"/>
    <cellStyle name="Normal 94 3" xfId="750"/>
    <cellStyle name="Normal 95" xfId="751"/>
    <cellStyle name="Normal 95 2" xfId="752"/>
    <cellStyle name="Normal 95 3" xfId="753"/>
    <cellStyle name="Normal 96" xfId="754"/>
    <cellStyle name="Normal 96 2" xfId="755"/>
    <cellStyle name="Normal 96 3" xfId="756"/>
    <cellStyle name="Normal 97" xfId="757"/>
    <cellStyle name="Normal 97 2" xfId="758"/>
    <cellStyle name="Normal 97 3" xfId="759"/>
    <cellStyle name="Normal 98" xfId="760"/>
    <cellStyle name="Normal 98 2" xfId="761"/>
    <cellStyle name="Normal 98 3" xfId="762"/>
    <cellStyle name="Normal 99" xfId="763"/>
    <cellStyle name="Not" xfId="764"/>
    <cellStyle name="Not 2" xfId="765"/>
    <cellStyle name="Not 2 2" xfId="766"/>
    <cellStyle name="Not 2 3" xfId="767"/>
    <cellStyle name="Not 2 4" xfId="768"/>
    <cellStyle name="Not 3" xfId="769"/>
    <cellStyle name="Not 3 2" xfId="770"/>
    <cellStyle name="Not 4" xfId="771"/>
    <cellStyle name="Nötr" xfId="772"/>
    <cellStyle name="Nötr 2" xfId="773"/>
    <cellStyle name="Nötr 2 2" xfId="774"/>
    <cellStyle name="Nötr 2 3" xfId="775"/>
    <cellStyle name="Nötr 3" xfId="776"/>
    <cellStyle name="Nötr 4" xfId="777"/>
    <cellStyle name="Currency" xfId="778"/>
    <cellStyle name="Currency [0]" xfId="779"/>
    <cellStyle name="Stil 1" xfId="780"/>
    <cellStyle name="Toplam" xfId="781"/>
    <cellStyle name="Toplam 2" xfId="782"/>
    <cellStyle name="Toplam 2 2" xfId="783"/>
    <cellStyle name="Toplam 2 3" xfId="784"/>
    <cellStyle name="Toplam 3" xfId="785"/>
    <cellStyle name="Toplam 4" xfId="786"/>
    <cellStyle name="Uyarı Metni" xfId="787"/>
    <cellStyle name="Uyarı Metni 2" xfId="788"/>
    <cellStyle name="Uyarı Metni 2 2" xfId="789"/>
    <cellStyle name="Uyarı Metni 2 3" xfId="790"/>
    <cellStyle name="Uyarı Metni 3" xfId="791"/>
    <cellStyle name="Uyarı Metni 4" xfId="792"/>
    <cellStyle name="Comma" xfId="793"/>
    <cellStyle name="Vurgu1" xfId="794"/>
    <cellStyle name="Vurgu1 2" xfId="795"/>
    <cellStyle name="Vurgu1 2 2" xfId="796"/>
    <cellStyle name="Vurgu1 2 3" xfId="797"/>
    <cellStyle name="Vurgu1 3" xfId="798"/>
    <cellStyle name="Vurgu1 4" xfId="799"/>
    <cellStyle name="Vurgu2" xfId="800"/>
    <cellStyle name="Vurgu2 2" xfId="801"/>
    <cellStyle name="Vurgu2 2 2" xfId="802"/>
    <cellStyle name="Vurgu2 2 3" xfId="803"/>
    <cellStyle name="Vurgu2 3" xfId="804"/>
    <cellStyle name="Vurgu2 4" xfId="805"/>
    <cellStyle name="Vurgu3" xfId="806"/>
    <cellStyle name="Vurgu3 2" xfId="807"/>
    <cellStyle name="Vurgu3 2 2" xfId="808"/>
    <cellStyle name="Vurgu3 2 3" xfId="809"/>
    <cellStyle name="Vurgu3 3" xfId="810"/>
    <cellStyle name="Vurgu3 4" xfId="811"/>
    <cellStyle name="Vurgu4" xfId="812"/>
    <cellStyle name="Vurgu4 2" xfId="813"/>
    <cellStyle name="Vurgu4 2 2" xfId="814"/>
    <cellStyle name="Vurgu4 2 3" xfId="815"/>
    <cellStyle name="Vurgu4 3" xfId="816"/>
    <cellStyle name="Vurgu4 4" xfId="817"/>
    <cellStyle name="Vurgu5" xfId="818"/>
    <cellStyle name="Vurgu5 2" xfId="819"/>
    <cellStyle name="Vurgu5 2 2" xfId="820"/>
    <cellStyle name="Vurgu5 2 3" xfId="821"/>
    <cellStyle name="Vurgu5 3" xfId="822"/>
    <cellStyle name="Vurgu5 4" xfId="823"/>
    <cellStyle name="Vurgu6" xfId="824"/>
    <cellStyle name="Vurgu6 2" xfId="825"/>
    <cellStyle name="Vurgu6 2 2" xfId="826"/>
    <cellStyle name="Vurgu6 2 3" xfId="827"/>
    <cellStyle name="Vurgu6 3" xfId="828"/>
    <cellStyle name="Vurgu6 4" xfId="829"/>
    <cellStyle name="Percent" xfId="8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4.5'!A1" /><Relationship Id="rId2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5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4.5'!A1" /><Relationship Id="rId2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30</xdr:row>
      <xdr:rowOff>57150</xdr:rowOff>
    </xdr:from>
    <xdr:to>
      <xdr:col>5</xdr:col>
      <xdr:colOff>9525</xdr:colOff>
      <xdr:row>32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133725" y="7524750"/>
          <a:ext cx="193357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10287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123825</xdr:rowOff>
    </xdr:from>
    <xdr:to>
      <xdr:col>11</xdr:col>
      <xdr:colOff>133350</xdr:colOff>
      <xdr:row>34</xdr:row>
      <xdr:rowOff>47625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829300" y="7553325"/>
          <a:ext cx="2000250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60</xdr:row>
      <xdr:rowOff>123825</xdr:rowOff>
    </xdr:from>
    <xdr:to>
      <xdr:col>7</xdr:col>
      <xdr:colOff>647700</xdr:colOff>
      <xdr:row>64</xdr:row>
      <xdr:rowOff>19050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7048500" y="14735175"/>
          <a:ext cx="1933575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657225</xdr:colOff>
      <xdr:row>60</xdr:row>
      <xdr:rowOff>76200</xdr:rowOff>
    </xdr:from>
    <xdr:to>
      <xdr:col>4</xdr:col>
      <xdr:colOff>142875</xdr:colOff>
      <xdr:row>64</xdr:row>
      <xdr:rowOff>28575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>
          <a:off x="4257675" y="14687550"/>
          <a:ext cx="1428750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1</xdr:col>
      <xdr:colOff>1476375</xdr:colOff>
      <xdr:row>66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5420975"/>
          <a:ext cx="1476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64</xdr:row>
      <xdr:rowOff>0</xdr:rowOff>
    </xdr:from>
    <xdr:to>
      <xdr:col>1</xdr:col>
      <xdr:colOff>1466850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362075" y="15259050"/>
          <a:ext cx="17907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572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180975</xdr:rowOff>
    </xdr:from>
    <xdr:to>
      <xdr:col>5</xdr:col>
      <xdr:colOff>828675</xdr:colOff>
      <xdr:row>28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867150" y="6657975"/>
          <a:ext cx="21050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3590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447675</xdr:colOff>
      <xdr:row>20</xdr:row>
      <xdr:rowOff>142875</xdr:rowOff>
    </xdr:from>
    <xdr:to>
      <xdr:col>6</xdr:col>
      <xdr:colOff>66675</xdr:colOff>
      <xdr:row>23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810000" y="5286375"/>
          <a:ext cx="22955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372350" y="5629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2028825</xdr:colOff>
      <xdr:row>30</xdr:row>
      <xdr:rowOff>142875</xdr:rowOff>
    </xdr:from>
    <xdr:to>
      <xdr:col>2</xdr:col>
      <xdr:colOff>1600200</xdr:colOff>
      <xdr:row>33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486275" y="7343775"/>
          <a:ext cx="20288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45434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21</xdr:row>
      <xdr:rowOff>190500</xdr:rowOff>
    </xdr:from>
    <xdr:to>
      <xdr:col>4</xdr:col>
      <xdr:colOff>619125</xdr:colOff>
      <xdr:row>25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190875" y="5886450"/>
          <a:ext cx="214312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4610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876300</xdr:colOff>
      <xdr:row>23</xdr:row>
      <xdr:rowOff>0</xdr:rowOff>
    </xdr:from>
    <xdr:to>
      <xdr:col>4</xdr:col>
      <xdr:colOff>619125</xdr:colOff>
      <xdr:row>25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495675" y="6162675"/>
          <a:ext cx="229552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26</xdr:row>
      <xdr:rowOff>161925</xdr:rowOff>
    </xdr:from>
    <xdr:to>
      <xdr:col>1</xdr:col>
      <xdr:colOff>1752600</xdr:colOff>
      <xdr:row>29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571625" y="6505575"/>
          <a:ext cx="21431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572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38100</xdr:rowOff>
    </xdr:from>
    <xdr:to>
      <xdr:col>9</xdr:col>
      <xdr:colOff>66675</xdr:colOff>
      <xdr:row>32</xdr:row>
      <xdr:rowOff>66675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6486525" y="7124700"/>
          <a:ext cx="2314575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43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152400</xdr:rowOff>
    </xdr:from>
    <xdr:to>
      <xdr:col>0</xdr:col>
      <xdr:colOff>0</xdr:colOff>
      <xdr:row>32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7219950"/>
          <a:ext cx="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57150</xdr:rowOff>
    </xdr:from>
    <xdr:to>
      <xdr:col>3</xdr:col>
      <xdr:colOff>628650</xdr:colOff>
      <xdr:row>32</xdr:row>
      <xdr:rowOff>152400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2876550" y="7324725"/>
          <a:ext cx="23050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28</xdr:row>
      <xdr:rowOff>133350</xdr:rowOff>
    </xdr:from>
    <xdr:to>
      <xdr:col>3</xdr:col>
      <xdr:colOff>381000</xdr:colOff>
      <xdr:row>32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466975" y="6877050"/>
          <a:ext cx="22002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810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28</xdr:row>
      <xdr:rowOff>190500</xdr:rowOff>
    </xdr:from>
    <xdr:to>
      <xdr:col>4</xdr:col>
      <xdr:colOff>619125</xdr:colOff>
      <xdr:row>32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190875" y="7153275"/>
          <a:ext cx="214312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14</xdr:row>
      <xdr:rowOff>133350</xdr:rowOff>
    </xdr:from>
    <xdr:to>
      <xdr:col>3</xdr:col>
      <xdr:colOff>381000</xdr:colOff>
      <xdr:row>18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466975" y="3409950"/>
          <a:ext cx="22002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2578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571500</xdr:colOff>
      <xdr:row>29</xdr:row>
      <xdr:rowOff>161925</xdr:rowOff>
    </xdr:from>
    <xdr:to>
      <xdr:col>3</xdr:col>
      <xdr:colOff>619125</xdr:colOff>
      <xdr:row>33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143125" y="7134225"/>
          <a:ext cx="21431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810000" y="238315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571500</xdr:colOff>
      <xdr:row>102</xdr:row>
      <xdr:rowOff>161925</xdr:rowOff>
    </xdr:from>
    <xdr:to>
      <xdr:col>5</xdr:col>
      <xdr:colOff>619125</xdr:colOff>
      <xdr:row>106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381500" y="25365075"/>
          <a:ext cx="21431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810000" y="27051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571500</xdr:colOff>
      <xdr:row>117</xdr:row>
      <xdr:rowOff>161925</xdr:rowOff>
    </xdr:from>
    <xdr:to>
      <xdr:col>5</xdr:col>
      <xdr:colOff>619125</xdr:colOff>
      <xdr:row>121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381500" y="28927425"/>
          <a:ext cx="21431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37</xdr:row>
      <xdr:rowOff>161925</xdr:rowOff>
    </xdr:from>
    <xdr:to>
      <xdr:col>2</xdr:col>
      <xdr:colOff>276225</xdr:colOff>
      <xdr:row>41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219200" y="9105900"/>
          <a:ext cx="22193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981200" y="11134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16205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942975</xdr:colOff>
      <xdr:row>58</xdr:row>
      <xdr:rowOff>161925</xdr:rowOff>
    </xdr:from>
    <xdr:to>
      <xdr:col>3</xdr:col>
      <xdr:colOff>276225</xdr:colOff>
      <xdr:row>62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1676400" y="11782425"/>
          <a:ext cx="22860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601325" y="17430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75926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314325</xdr:colOff>
      <xdr:row>89</xdr:row>
      <xdr:rowOff>104775</xdr:rowOff>
    </xdr:from>
    <xdr:to>
      <xdr:col>9</xdr:col>
      <xdr:colOff>704850</xdr:colOff>
      <xdr:row>93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9715500" y="17697450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114</xdr:row>
      <xdr:rowOff>0</xdr:rowOff>
    </xdr:from>
    <xdr:to>
      <xdr:col>8</xdr:col>
      <xdr:colOff>0</xdr:colOff>
      <xdr:row>114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601325" y="22364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115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225266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314325</xdr:colOff>
      <xdr:row>115</xdr:row>
      <xdr:rowOff>104775</xdr:rowOff>
    </xdr:from>
    <xdr:to>
      <xdr:col>9</xdr:col>
      <xdr:colOff>704850</xdr:colOff>
      <xdr:row>119</xdr:row>
      <xdr:rowOff>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9715500" y="22631400"/>
          <a:ext cx="2790825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33</xdr:row>
      <xdr:rowOff>38100</xdr:rowOff>
    </xdr:from>
    <xdr:to>
      <xdr:col>9</xdr:col>
      <xdr:colOff>95250</xdr:colOff>
      <xdr:row>35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743575" y="8524875"/>
          <a:ext cx="186690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28</xdr:row>
      <xdr:rowOff>161925</xdr:rowOff>
    </xdr:from>
    <xdr:to>
      <xdr:col>3</xdr:col>
      <xdr:colOff>76200</xdr:colOff>
      <xdr:row>32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552700" y="6877050"/>
          <a:ext cx="22669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37</xdr:row>
      <xdr:rowOff>161925</xdr:rowOff>
    </xdr:from>
    <xdr:to>
      <xdr:col>2</xdr:col>
      <xdr:colOff>276225</xdr:colOff>
      <xdr:row>41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219200" y="9210675"/>
          <a:ext cx="22193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88</xdr:row>
      <xdr:rowOff>0</xdr:rowOff>
    </xdr:from>
    <xdr:to>
      <xdr:col>7</xdr:col>
      <xdr:colOff>0</xdr:colOff>
      <xdr:row>88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401175" y="17430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75926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314325</xdr:colOff>
      <xdr:row>89</xdr:row>
      <xdr:rowOff>104775</xdr:rowOff>
    </xdr:from>
    <xdr:to>
      <xdr:col>8</xdr:col>
      <xdr:colOff>704850</xdr:colOff>
      <xdr:row>93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8515350" y="17697450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401175" y="225456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116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22707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314325</xdr:colOff>
      <xdr:row>116</xdr:row>
      <xdr:rowOff>104775</xdr:rowOff>
    </xdr:from>
    <xdr:to>
      <xdr:col>8</xdr:col>
      <xdr:colOff>704850</xdr:colOff>
      <xdr:row>120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8515350" y="22812375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26</xdr:row>
      <xdr:rowOff>104775</xdr:rowOff>
    </xdr:from>
    <xdr:to>
      <xdr:col>2</xdr:col>
      <xdr:colOff>304800</xdr:colOff>
      <xdr:row>30</xdr:row>
      <xdr:rowOff>19050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219200" y="6581775"/>
          <a:ext cx="224790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36</xdr:row>
      <xdr:rowOff>38100</xdr:rowOff>
    </xdr:from>
    <xdr:to>
      <xdr:col>13</xdr:col>
      <xdr:colOff>95250</xdr:colOff>
      <xdr:row>38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8715375" y="8963025"/>
          <a:ext cx="186690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55982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200025</xdr:rowOff>
    </xdr:from>
    <xdr:to>
      <xdr:col>13</xdr:col>
      <xdr:colOff>428625</xdr:colOff>
      <xdr:row>34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7086600" y="7867650"/>
          <a:ext cx="2257425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52263675" y="2724150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142875</xdr:rowOff>
    </xdr:from>
    <xdr:to>
      <xdr:col>12</xdr:col>
      <xdr:colOff>361950</xdr:colOff>
      <xdr:row>32</xdr:row>
      <xdr:rowOff>133350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5162550" y="7810500"/>
          <a:ext cx="18954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55982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123825</xdr:rowOff>
    </xdr:from>
    <xdr:to>
      <xdr:col>11</xdr:col>
      <xdr:colOff>133350</xdr:colOff>
      <xdr:row>35</xdr:row>
      <xdr:rowOff>161925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734050" y="7896225"/>
          <a:ext cx="19431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55982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123825</xdr:rowOff>
    </xdr:from>
    <xdr:to>
      <xdr:col>11</xdr:col>
      <xdr:colOff>133350</xdr:colOff>
      <xdr:row>33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734050" y="7534275"/>
          <a:ext cx="19431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10287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123825</xdr:rowOff>
    </xdr:from>
    <xdr:to>
      <xdr:col>11</xdr:col>
      <xdr:colOff>133350</xdr:colOff>
      <xdr:row>33</xdr:row>
      <xdr:rowOff>161925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829300" y="7534275"/>
          <a:ext cx="20002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2.xml" /><Relationship Id="rId3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3.xml" /><Relationship Id="rId3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1" sqref="A1:K2"/>
    </sheetView>
  </sheetViews>
  <sheetFormatPr defaultColWidth="9.00390625" defaultRowHeight="12.75"/>
  <cols>
    <col min="1" max="1" width="12.875" style="0" customWidth="1"/>
    <col min="11" max="11" width="18.75390625" style="0" customWidth="1"/>
  </cols>
  <sheetData>
    <row r="1" spans="1:11" ht="17.25" customHeight="1" thickTop="1">
      <c r="A1" s="731" t="s">
        <v>15</v>
      </c>
      <c r="B1" s="732"/>
      <c r="C1" s="732"/>
      <c r="D1" s="732"/>
      <c r="E1" s="732"/>
      <c r="F1" s="732"/>
      <c r="G1" s="732"/>
      <c r="H1" s="732"/>
      <c r="I1" s="732"/>
      <c r="J1" s="732"/>
      <c r="K1" s="733"/>
    </row>
    <row r="2" spans="1:11" ht="18.75" customHeight="1" thickBot="1">
      <c r="A2" s="734"/>
      <c r="B2" s="735"/>
      <c r="C2" s="735"/>
      <c r="D2" s="735"/>
      <c r="E2" s="735"/>
      <c r="F2" s="735"/>
      <c r="G2" s="735"/>
      <c r="H2" s="735"/>
      <c r="I2" s="735"/>
      <c r="J2" s="735"/>
      <c r="K2" s="736"/>
    </row>
    <row r="3" spans="1:11" ht="18.75" customHeight="1" thickBot="1">
      <c r="A3" s="737" t="s">
        <v>334</v>
      </c>
      <c r="B3" s="729"/>
      <c r="C3" s="729"/>
      <c r="D3" s="729"/>
      <c r="E3" s="729"/>
      <c r="F3" s="729"/>
      <c r="G3" s="729"/>
      <c r="H3" s="729"/>
      <c r="I3" s="729"/>
      <c r="J3" s="729"/>
      <c r="K3" s="738"/>
    </row>
    <row r="4" spans="1:11" ht="21" customHeight="1">
      <c r="A4" s="562" t="s">
        <v>13</v>
      </c>
      <c r="B4" s="721" t="s">
        <v>223</v>
      </c>
      <c r="C4" s="721"/>
      <c r="D4" s="721"/>
      <c r="E4" s="721"/>
      <c r="F4" s="721"/>
      <c r="G4" s="721"/>
      <c r="H4" s="721"/>
      <c r="I4" s="721"/>
      <c r="J4" s="721"/>
      <c r="K4" s="722"/>
    </row>
    <row r="5" spans="1:11" ht="21" customHeight="1">
      <c r="A5" s="440" t="s">
        <v>14</v>
      </c>
      <c r="B5" s="715" t="s">
        <v>455</v>
      </c>
      <c r="C5" s="715"/>
      <c r="D5" s="715"/>
      <c r="E5" s="715"/>
      <c r="F5" s="715"/>
      <c r="G5" s="715"/>
      <c r="H5" s="715"/>
      <c r="I5" s="715"/>
      <c r="J5" s="715"/>
      <c r="K5" s="716"/>
    </row>
    <row r="6" spans="1:11" ht="21" customHeight="1">
      <c r="A6" s="440" t="s">
        <v>227</v>
      </c>
      <c r="B6" s="715" t="s">
        <v>228</v>
      </c>
      <c r="C6" s="715"/>
      <c r="D6" s="715"/>
      <c r="E6" s="715"/>
      <c r="F6" s="715"/>
      <c r="G6" s="715"/>
      <c r="H6" s="715"/>
      <c r="I6" s="715"/>
      <c r="J6" s="715"/>
      <c r="K6" s="716"/>
    </row>
    <row r="7" spans="1:11" ht="21" customHeight="1">
      <c r="A7" s="440" t="s">
        <v>229</v>
      </c>
      <c r="B7" s="715" t="s">
        <v>328</v>
      </c>
      <c r="C7" s="715"/>
      <c r="D7" s="715"/>
      <c r="E7" s="715"/>
      <c r="F7" s="715"/>
      <c r="G7" s="715"/>
      <c r="H7" s="715"/>
      <c r="I7" s="715"/>
      <c r="J7" s="715"/>
      <c r="K7" s="716"/>
    </row>
    <row r="8" spans="1:11" ht="21" customHeight="1">
      <c r="A8" s="440" t="s">
        <v>168</v>
      </c>
      <c r="B8" s="715" t="s">
        <v>167</v>
      </c>
      <c r="C8" s="715"/>
      <c r="D8" s="715"/>
      <c r="E8" s="715"/>
      <c r="F8" s="715"/>
      <c r="G8" s="715"/>
      <c r="H8" s="715"/>
      <c r="I8" s="715"/>
      <c r="J8" s="715"/>
      <c r="K8" s="716"/>
    </row>
    <row r="9" spans="1:11" ht="21" customHeight="1">
      <c r="A9" s="440" t="s">
        <v>169</v>
      </c>
      <c r="B9" s="715" t="s">
        <v>170</v>
      </c>
      <c r="C9" s="715"/>
      <c r="D9" s="715"/>
      <c r="E9" s="715"/>
      <c r="F9" s="715"/>
      <c r="G9" s="715"/>
      <c r="H9" s="715"/>
      <c r="I9" s="715"/>
      <c r="J9" s="715"/>
      <c r="K9" s="716"/>
    </row>
    <row r="10" spans="1:11" ht="21" customHeight="1">
      <c r="A10" s="440" t="s">
        <v>178</v>
      </c>
      <c r="B10" s="715" t="s">
        <v>171</v>
      </c>
      <c r="C10" s="715"/>
      <c r="D10" s="715"/>
      <c r="E10" s="715"/>
      <c r="F10" s="715"/>
      <c r="G10" s="715"/>
      <c r="H10" s="715"/>
      <c r="I10" s="715"/>
      <c r="J10" s="715"/>
      <c r="K10" s="716"/>
    </row>
    <row r="11" spans="1:11" ht="21" customHeight="1">
      <c r="A11" s="440" t="s">
        <v>186</v>
      </c>
      <c r="B11" s="715" t="s">
        <v>187</v>
      </c>
      <c r="C11" s="715"/>
      <c r="D11" s="715"/>
      <c r="E11" s="715"/>
      <c r="F11" s="715"/>
      <c r="G11" s="715"/>
      <c r="H11" s="715"/>
      <c r="I11" s="715"/>
      <c r="J11" s="715"/>
      <c r="K11" s="716"/>
    </row>
    <row r="12" spans="1:11" ht="21" customHeight="1">
      <c r="A12" s="440" t="s">
        <v>189</v>
      </c>
      <c r="B12" s="715" t="s">
        <v>190</v>
      </c>
      <c r="C12" s="715"/>
      <c r="D12" s="715"/>
      <c r="E12" s="715"/>
      <c r="F12" s="715"/>
      <c r="G12" s="715"/>
      <c r="H12" s="715"/>
      <c r="I12" s="715"/>
      <c r="J12" s="715"/>
      <c r="K12" s="716"/>
    </row>
    <row r="13" spans="1:11" ht="21" customHeight="1">
      <c r="A13" s="440" t="s">
        <v>205</v>
      </c>
      <c r="B13" s="715" t="s">
        <v>206</v>
      </c>
      <c r="C13" s="715"/>
      <c r="D13" s="715"/>
      <c r="E13" s="715"/>
      <c r="F13" s="715"/>
      <c r="G13" s="715"/>
      <c r="H13" s="715"/>
      <c r="I13" s="715"/>
      <c r="J13" s="715"/>
      <c r="K13" s="716"/>
    </row>
    <row r="14" spans="1:11" ht="21" customHeight="1">
      <c r="A14" s="440" t="s">
        <v>215</v>
      </c>
      <c r="B14" s="715" t="s">
        <v>212</v>
      </c>
      <c r="C14" s="715"/>
      <c r="D14" s="715"/>
      <c r="E14" s="715"/>
      <c r="F14" s="715"/>
      <c r="G14" s="715"/>
      <c r="H14" s="715"/>
      <c r="I14" s="715"/>
      <c r="J14" s="715"/>
      <c r="K14" s="716"/>
    </row>
    <row r="15" spans="1:11" ht="21" customHeight="1">
      <c r="A15" s="440" t="s">
        <v>217</v>
      </c>
      <c r="B15" s="715" t="s">
        <v>254</v>
      </c>
      <c r="C15" s="715"/>
      <c r="D15" s="715"/>
      <c r="E15" s="715"/>
      <c r="F15" s="715"/>
      <c r="G15" s="715"/>
      <c r="H15" s="715"/>
      <c r="I15" s="715"/>
      <c r="J15" s="715"/>
      <c r="K15" s="716"/>
    </row>
    <row r="16" spans="1:11" ht="21" customHeight="1">
      <c r="A16" s="440" t="s">
        <v>191</v>
      </c>
      <c r="B16" s="715" t="s">
        <v>462</v>
      </c>
      <c r="C16" s="715"/>
      <c r="D16" s="715"/>
      <c r="E16" s="715"/>
      <c r="F16" s="715"/>
      <c r="G16" s="715"/>
      <c r="H16" s="715"/>
      <c r="I16" s="715"/>
      <c r="J16" s="715"/>
      <c r="K16" s="716"/>
    </row>
    <row r="17" spans="1:11" ht="21" customHeight="1">
      <c r="A17" s="440" t="s">
        <v>319</v>
      </c>
      <c r="B17" s="715" t="s">
        <v>332</v>
      </c>
      <c r="C17" s="715"/>
      <c r="D17" s="715"/>
      <c r="E17" s="715"/>
      <c r="F17" s="715"/>
      <c r="G17" s="715"/>
      <c r="H17" s="715"/>
      <c r="I17" s="715"/>
      <c r="J17" s="715"/>
      <c r="K17" s="716"/>
    </row>
    <row r="18" spans="1:11" ht="21" customHeight="1">
      <c r="A18" s="562" t="s">
        <v>320</v>
      </c>
      <c r="B18" s="742" t="s">
        <v>483</v>
      </c>
      <c r="C18" s="742"/>
      <c r="D18" s="742"/>
      <c r="E18" s="742"/>
      <c r="F18" s="742"/>
      <c r="G18" s="742"/>
      <c r="H18" s="742"/>
      <c r="I18" s="742"/>
      <c r="J18" s="742"/>
      <c r="K18" s="743"/>
    </row>
    <row r="19" spans="1:11" ht="21" customHeight="1">
      <c r="A19" s="440" t="s">
        <v>321</v>
      </c>
      <c r="B19" s="715" t="s">
        <v>486</v>
      </c>
      <c r="C19" s="715"/>
      <c r="D19" s="715"/>
      <c r="E19" s="715"/>
      <c r="F19" s="715"/>
      <c r="G19" s="715"/>
      <c r="H19" s="715"/>
      <c r="I19" s="715"/>
      <c r="J19" s="715"/>
      <c r="K19" s="716"/>
    </row>
    <row r="20" spans="1:11" ht="21" customHeight="1">
      <c r="A20" s="562" t="s">
        <v>322</v>
      </c>
      <c r="B20" s="715" t="s">
        <v>487</v>
      </c>
      <c r="C20" s="715"/>
      <c r="D20" s="715"/>
      <c r="E20" s="715"/>
      <c r="F20" s="715"/>
      <c r="G20" s="715"/>
      <c r="H20" s="715"/>
      <c r="I20" s="715"/>
      <c r="J20" s="715"/>
      <c r="K20" s="716"/>
    </row>
    <row r="21" spans="1:11" ht="21" customHeight="1">
      <c r="A21" s="440" t="s">
        <v>323</v>
      </c>
      <c r="B21" s="723" t="s">
        <v>477</v>
      </c>
      <c r="C21" s="724"/>
      <c r="D21" s="724"/>
      <c r="E21" s="724"/>
      <c r="F21" s="724"/>
      <c r="G21" s="724"/>
      <c r="H21" s="724"/>
      <c r="I21" s="724"/>
      <c r="J21" s="724"/>
      <c r="K21" s="725"/>
    </row>
    <row r="22" spans="1:11" ht="21" customHeight="1">
      <c r="A22" s="440" t="s">
        <v>324</v>
      </c>
      <c r="B22" s="721" t="s">
        <v>504</v>
      </c>
      <c r="C22" s="721"/>
      <c r="D22" s="721"/>
      <c r="E22" s="721"/>
      <c r="F22" s="721"/>
      <c r="G22" s="721"/>
      <c r="H22" s="721"/>
      <c r="I22" s="721"/>
      <c r="J22" s="721"/>
      <c r="K22" s="722"/>
    </row>
    <row r="23" spans="1:11" ht="21" customHeight="1">
      <c r="A23" s="440" t="s">
        <v>325</v>
      </c>
      <c r="B23" s="721" t="s">
        <v>478</v>
      </c>
      <c r="C23" s="721"/>
      <c r="D23" s="721"/>
      <c r="E23" s="721"/>
      <c r="F23" s="721"/>
      <c r="G23" s="721"/>
      <c r="H23" s="721"/>
      <c r="I23" s="721"/>
      <c r="J23" s="721"/>
      <c r="K23" s="722"/>
    </row>
    <row r="24" spans="1:11" ht="21" customHeight="1">
      <c r="A24" s="574" t="s">
        <v>431</v>
      </c>
      <c r="B24" s="721" t="s">
        <v>479</v>
      </c>
      <c r="C24" s="721"/>
      <c r="D24" s="721"/>
      <c r="E24" s="721"/>
      <c r="F24" s="721"/>
      <c r="G24" s="721"/>
      <c r="H24" s="721"/>
      <c r="I24" s="721"/>
      <c r="J24" s="721"/>
      <c r="K24" s="722"/>
    </row>
    <row r="25" spans="1:11" ht="21" customHeight="1" thickBot="1">
      <c r="A25" s="574" t="s">
        <v>335</v>
      </c>
      <c r="B25" s="717" t="s">
        <v>481</v>
      </c>
      <c r="C25" s="717"/>
      <c r="D25" s="717"/>
      <c r="E25" s="717"/>
      <c r="F25" s="717"/>
      <c r="G25" s="717"/>
      <c r="H25" s="717"/>
      <c r="I25" s="717"/>
      <c r="J25" s="717"/>
      <c r="K25" s="718"/>
    </row>
    <row r="26" spans="1:11" ht="21" customHeight="1" thickBot="1">
      <c r="A26" s="737" t="s">
        <v>333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38"/>
    </row>
    <row r="27" spans="1:11" ht="21" customHeight="1">
      <c r="A27" s="575" t="s">
        <v>434</v>
      </c>
      <c r="B27" s="719" t="s">
        <v>489</v>
      </c>
      <c r="C27" s="719"/>
      <c r="D27" s="719"/>
      <c r="E27" s="719"/>
      <c r="F27" s="719"/>
      <c r="G27" s="719"/>
      <c r="H27" s="719"/>
      <c r="I27" s="719"/>
      <c r="J27" s="719"/>
      <c r="K27" s="720"/>
    </row>
    <row r="28" spans="1:11" ht="21" customHeight="1">
      <c r="A28" s="562" t="s">
        <v>435</v>
      </c>
      <c r="B28" s="723" t="s">
        <v>472</v>
      </c>
      <c r="C28" s="724"/>
      <c r="D28" s="724"/>
      <c r="E28" s="724"/>
      <c r="F28" s="724"/>
      <c r="G28" s="724"/>
      <c r="H28" s="724"/>
      <c r="I28" s="724"/>
      <c r="J28" s="724"/>
      <c r="K28" s="725"/>
    </row>
    <row r="29" spans="1:11" ht="21" customHeight="1" thickBot="1">
      <c r="A29" s="642" t="s">
        <v>436</v>
      </c>
      <c r="B29" s="726" t="s">
        <v>507</v>
      </c>
      <c r="C29" s="726"/>
      <c r="D29" s="726"/>
      <c r="E29" s="726"/>
      <c r="F29" s="726"/>
      <c r="G29" s="726"/>
      <c r="H29" s="726"/>
      <c r="I29" s="726"/>
      <c r="J29" s="726"/>
      <c r="K29" s="727"/>
    </row>
    <row r="30" spans="1:11" ht="21" customHeight="1" thickBot="1">
      <c r="A30" s="728" t="s">
        <v>395</v>
      </c>
      <c r="B30" s="729"/>
      <c r="C30" s="729"/>
      <c r="D30" s="729"/>
      <c r="E30" s="729"/>
      <c r="F30" s="729"/>
      <c r="G30" s="729"/>
      <c r="H30" s="729"/>
      <c r="I30" s="729"/>
      <c r="J30" s="729"/>
      <c r="K30" s="730"/>
    </row>
    <row r="31" spans="1:11" ht="21" customHeight="1" thickBot="1">
      <c r="A31" s="643" t="s">
        <v>396</v>
      </c>
      <c r="B31" s="719" t="s">
        <v>494</v>
      </c>
      <c r="C31" s="719"/>
      <c r="D31" s="719"/>
      <c r="E31" s="719"/>
      <c r="F31" s="719"/>
      <c r="G31" s="719"/>
      <c r="H31" s="719"/>
      <c r="I31" s="719"/>
      <c r="J31" s="719"/>
      <c r="K31" s="720"/>
    </row>
    <row r="32" spans="1:11" ht="21" customHeight="1">
      <c r="A32" s="644" t="s">
        <v>437</v>
      </c>
      <c r="B32" s="719" t="s">
        <v>497</v>
      </c>
      <c r="C32" s="719"/>
      <c r="D32" s="719"/>
      <c r="E32" s="719"/>
      <c r="F32" s="719"/>
      <c r="G32" s="719"/>
      <c r="H32" s="719"/>
      <c r="I32" s="719"/>
      <c r="J32" s="719"/>
      <c r="K32" s="720"/>
    </row>
    <row r="33" spans="1:11" ht="21" customHeight="1">
      <c r="A33" s="691" t="s">
        <v>438</v>
      </c>
      <c r="B33" s="715" t="s">
        <v>470</v>
      </c>
      <c r="C33" s="715"/>
      <c r="D33" s="715"/>
      <c r="E33" s="715"/>
      <c r="F33" s="715"/>
      <c r="G33" s="715"/>
      <c r="H33" s="715"/>
      <c r="I33" s="715"/>
      <c r="J33" s="715"/>
      <c r="K33" s="716"/>
    </row>
    <row r="34" spans="1:11" ht="21" customHeight="1">
      <c r="A34" s="691" t="s">
        <v>439</v>
      </c>
      <c r="B34" s="715" t="s">
        <v>500</v>
      </c>
      <c r="C34" s="715"/>
      <c r="D34" s="715"/>
      <c r="E34" s="715"/>
      <c r="F34" s="715"/>
      <c r="G34" s="715"/>
      <c r="H34" s="715"/>
      <c r="I34" s="715"/>
      <c r="J34" s="715"/>
      <c r="K34" s="716"/>
    </row>
    <row r="35" spans="1:11" ht="21" customHeight="1">
      <c r="A35" s="562" t="s">
        <v>414</v>
      </c>
      <c r="B35" s="715" t="s">
        <v>495</v>
      </c>
      <c r="C35" s="715"/>
      <c r="D35" s="715"/>
      <c r="E35" s="715"/>
      <c r="F35" s="715"/>
      <c r="G35" s="715"/>
      <c r="H35" s="715"/>
      <c r="I35" s="715"/>
      <c r="J35" s="715"/>
      <c r="K35" s="716"/>
    </row>
    <row r="36" spans="1:11" ht="21" customHeight="1">
      <c r="A36" s="562" t="s">
        <v>440</v>
      </c>
      <c r="B36" s="715" t="s">
        <v>492</v>
      </c>
      <c r="C36" s="715"/>
      <c r="D36" s="715"/>
      <c r="E36" s="715"/>
      <c r="F36" s="715"/>
      <c r="G36" s="715"/>
      <c r="H36" s="715"/>
      <c r="I36" s="715"/>
      <c r="J36" s="715"/>
      <c r="K36" s="716"/>
    </row>
    <row r="37" spans="1:11" ht="21" customHeight="1">
      <c r="A37" s="562" t="s">
        <v>441</v>
      </c>
      <c r="B37" s="715" t="s">
        <v>471</v>
      </c>
      <c r="C37" s="715"/>
      <c r="D37" s="715"/>
      <c r="E37" s="715"/>
      <c r="F37" s="715"/>
      <c r="G37" s="715"/>
      <c r="H37" s="715"/>
      <c r="I37" s="715"/>
      <c r="J37" s="715"/>
      <c r="K37" s="716"/>
    </row>
    <row r="38" spans="1:11" ht="21" customHeight="1">
      <c r="A38" s="562" t="s">
        <v>442</v>
      </c>
      <c r="B38" s="715" t="s">
        <v>502</v>
      </c>
      <c r="C38" s="715"/>
      <c r="D38" s="715"/>
      <c r="E38" s="715"/>
      <c r="F38" s="715"/>
      <c r="G38" s="715"/>
      <c r="H38" s="715"/>
      <c r="I38" s="715"/>
      <c r="J38" s="715"/>
      <c r="K38" s="716"/>
    </row>
    <row r="39" spans="1:11" ht="21" customHeight="1" thickBot="1">
      <c r="A39" s="561" t="s">
        <v>464</v>
      </c>
      <c r="B39" s="740" t="s">
        <v>473</v>
      </c>
      <c r="C39" s="740"/>
      <c r="D39" s="740"/>
      <c r="E39" s="740"/>
      <c r="F39" s="740"/>
      <c r="G39" s="740"/>
      <c r="H39" s="740"/>
      <c r="I39" s="740"/>
      <c r="J39" s="740"/>
      <c r="K39" s="741"/>
    </row>
    <row r="40" ht="13.5" thickTop="1"/>
    <row r="41" spans="1:6" ht="12.75">
      <c r="A41" s="739" t="s">
        <v>17</v>
      </c>
      <c r="B41" s="739"/>
      <c r="C41" s="739"/>
      <c r="D41" s="739"/>
      <c r="E41" s="739"/>
      <c r="F41" s="739"/>
    </row>
  </sheetData>
  <sheetProtection/>
  <mergeCells count="39">
    <mergeCell ref="B27:K27"/>
    <mergeCell ref="B28:K28"/>
    <mergeCell ref="A26:K26"/>
    <mergeCell ref="B8:K8"/>
    <mergeCell ref="B9:K9"/>
    <mergeCell ref="B10:K10"/>
    <mergeCell ref="B23:K23"/>
    <mergeCell ref="B24:K24"/>
    <mergeCell ref="B15:K15"/>
    <mergeCell ref="A41:F41"/>
    <mergeCell ref="B39:K39"/>
    <mergeCell ref="B16:K16"/>
    <mergeCell ref="B17:K17"/>
    <mergeCell ref="B18:K18"/>
    <mergeCell ref="B19:K19"/>
    <mergeCell ref="B37:K37"/>
    <mergeCell ref="B33:K33"/>
    <mergeCell ref="B34:K34"/>
    <mergeCell ref="B36:K36"/>
    <mergeCell ref="B7:K7"/>
    <mergeCell ref="A1:K2"/>
    <mergeCell ref="B14:K14"/>
    <mergeCell ref="B4:K4"/>
    <mergeCell ref="B5:K5"/>
    <mergeCell ref="B6:K6"/>
    <mergeCell ref="B13:K13"/>
    <mergeCell ref="B11:K11"/>
    <mergeCell ref="B12:K12"/>
    <mergeCell ref="A3:K3"/>
    <mergeCell ref="B38:K38"/>
    <mergeCell ref="B35:K35"/>
    <mergeCell ref="B25:K25"/>
    <mergeCell ref="B32:K32"/>
    <mergeCell ref="B20:K20"/>
    <mergeCell ref="B22:K22"/>
    <mergeCell ref="B21:K21"/>
    <mergeCell ref="B29:K29"/>
    <mergeCell ref="A30:K30"/>
    <mergeCell ref="B31:K31"/>
  </mergeCells>
  <hyperlinks>
    <hyperlink ref="B5:K5" location="'TABLO 2'!A1" display="YILLAR İTİBARİYLE NÜFUSUN İLÇELERE GÖRE DAĞILIMI (2009-2015)"/>
    <hyperlink ref="B6:K6" location="'TABLO 3.1'!A1" display="YILLAR İTİBARİYLE KAYSERİ İLİ YAŞ GRUBU VE CİNSİYETE GÖRE NÜFUS DAĞILIMI (2009-2014)"/>
    <hyperlink ref="B14:K14" location="'TABLO 5.1'!A1" display="YILLAR İTİBARİYLE BELEDİYE TEŞKİLATI OLAN YERLEŞİM YERLERİNİN NÜFUSU(2009-2014)"/>
    <hyperlink ref="B4:K4" location="'TABLO 1'!A1" display="YILLAR İTİBARİYLE NÜFUS İŞLEMLERİ SAYILARI (2009-2015)"/>
    <hyperlink ref="B8:K8" location="'TABLO 4.1'!A1" display="İLÇE, YAŞ GRUBU VE CİNSİYETE GÖRE NÜFUS DAĞILIMI (2009)"/>
    <hyperlink ref="B9:K9" location="'TABLO 4.2'!A1" display="İLÇE, YAŞ GRUBU VE CİNSİYETE GÖRE NÜFUS DAĞILIMI (2010)"/>
    <hyperlink ref="B10:K10" location="'TABLO 4.3'!A1" display="İLÇE, YAŞ GRUBU VE CİNSİYETE GÖRE NÜFUS DAĞILIMI (2011)"/>
    <hyperlink ref="B11:K11" location="'TABLO 4.4'!A1" display="İLÇE, YAŞ GRUBU VE CİNSİYETE GÖRE NÜFUS DAĞILIMI (2012)"/>
    <hyperlink ref="B12:K12" location="'TABLO 4.5'!A1" display="İLÇE, YAŞ GRUBU VE CİNSİYETE GÖRE NÜFUS DAĞILIMI (2013)"/>
    <hyperlink ref="B39:K39" location="'TABLO 24'!A1" display="YILLAR İTİBARİYLE ÖLÜM İSTATİSTİKLERİ  (2009-2021)"/>
    <hyperlink ref="B13:K13" location="'TABLO 4.6'!A1" display="İLÇE, YAŞ GRUBU VE CİNSİYETE GÖRE NÜFUS DAĞILIMI (2014)"/>
    <hyperlink ref="B15:K15" location="'TABLO 5.2'!A1" display="YILLAR İTİBARİYLE BELEDİYE TEŞKİLATI OLAN YERLEŞİM YERLERİNİN NÜFUSU(2015)"/>
    <hyperlink ref="B7:K7" location="'TABLO 3.2'!A1" display="YILLAR İTİBARİYLE KAYSERİ İLİ YAŞ GRUBU VE CİNSİYETE GÖRE NÜFUS DAĞILIMI (2015-2017)"/>
    <hyperlink ref="B16:K16" location="'TABLO 6'!A1" display="YILLAR İTİBARİYLE CİNSİYETE GÖRE İL/İLÇE VE BELDE/KÖY NÜFUS DAĞILIMI (2007-2020)"/>
    <hyperlink ref="B17:K17" location="'TABLO 7'!A1" display="YILLAR İTİBARİYLE İKAMET EDİLEN İL VE DOĞUM YERİ DURUMUNA GÖRE NÜFUS (2014-2020)"/>
    <hyperlink ref="B18:K18" location="'TABLO 8'!A1" display="YILLAR İTİBARİYLE NÜFUS ARTIŞ HIZI VE YOĞUNLUĞU (2007-2020)"/>
    <hyperlink ref="B19:K19" location="'TABLO 9'!A1" display="YILLAR İTİBARİYLE TEK ÇEKİRDEK AİLEDEN OLUŞAN HANEHALKLARININ TÜRLERE GÖRE SAYISI (2014-2020)"/>
    <hyperlink ref="B20:K20" location="'TABLO 10'!A1" display="YILLAR İTİBARİYLE HANEHALKI TİPLERİNE GÖRE HANEHALKI SAYISI (2014-2020)"/>
    <hyperlink ref="B22:K22" location="'TABLO 12'!A1" display="YILLAR İTİBARİYLE YASAL MEDENİ DURUM VE CİNSİYETE GÖRE NÜFUSUN DAĞILIMI (2008-2020)"/>
    <hyperlink ref="B25:K25" location="'TABLO 15'!A1" display="YILLAR İTİBARİYLE İLLERE VE CİNSİYETE GÖRE YABANCI NÜFUS (2021-2022)"/>
    <hyperlink ref="B21:K21" location="'TABLO 11'!A1" display="YILLAR İTİBARİYLE ORTALAMA HANEHALKI BÜYÜKLĞÜ (2008-2021)"/>
    <hyperlink ref="B27:K27" location="'TABLO 16'!A1" display="YILLAR İTİBARİYLE TEMEL GÖÇ İSTATİSTİKLERİ (2007-2021)"/>
    <hyperlink ref="B28:K28" location="'TABLO 17.1'!A1" display="YILLAR İTİBARİYLE İİBS-1 DÜZEYİNDE TEMEL GÖÇ İSTATİSTİKLERİ (2007-2014)"/>
    <hyperlink ref="B29:K29" location="'TABLO 17.2'!A1" display="YILLAR İTİBARİYLE İİBS-1 DÜZEYİNDE TEMEL GÖÇ İSTATİSTİKLERİ (2015-2021)"/>
    <hyperlink ref="B31:K31" location="'TABLO 18'!A1" display="YILLAR İTİBARİYLE EVLENME SAYILARI VE EVLENME HIZLARI  (2001-2021)"/>
    <hyperlink ref="B35:K35" location="'TABLO 21'!A1" display="YILLAR İTİBARİYLE  AKRABA EVLİLİĞİ SAYISI VE ORANI (2010-2021)"/>
    <hyperlink ref="B36:K36" location="'TABLO 22'!A1" display="YILLAR İTİBARİYLE BOŞANMA SAYILARI VE BOŞANMA HIZLARI  (2001-2021)"/>
    <hyperlink ref="B32:K32" location="'TABLO 19'!A1" display="YILLAR İTİBARİYLE TR72 İLLERİNDE ORTALAMA EVLENME YAŞI  (2001-2021)"/>
    <hyperlink ref="B37:K37" location="'TABLO 23.1'!A1" display="YILLAR İTİBARİYLE İİBS-1 DÜZEYİNDE YAŞ GRUBUNA GÖRE BOŞANMALAR (2001-2011)"/>
    <hyperlink ref="B33:K33" location="'TABLO 20.1'!A1" display="YILLAR İTİBARİYLE İİBS-1 DÜZEYİNDE YAŞ GRUBUNA GÖRE EVLENMELER (2001-2011)"/>
    <hyperlink ref="B34:K34" location="'TABLO 20.2'!A1" display="YILLAR İTİBARİYLE İİBS-1 DÜZEYİNDE YAŞ GRUBUNA GÖRE EVLENMELER (2011-2021)"/>
    <hyperlink ref="B23:K23" location="'TABLO 13'!A1" display="YILLAR İTİBARİYLE CİNSİYETE GÖRE ORTANCA YAŞ (2007-2021)"/>
    <hyperlink ref="B24:K24" location="'TABLO 14'!A1" display="YILLAR İTİBARİYLE YAŞ BAĞIMLILIK ORANLARI (2007-2022)"/>
    <hyperlink ref="B38:K38" location="'TABLO 23.2'!A1" display="YILLAR İTİBARİYLE İİBS-1 DÜZEYİNDE YAŞ GRUBUNA GÖRE BOŞANMALAR (2011-2021)"/>
  </hyperlink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K45"/>
  <sheetViews>
    <sheetView zoomScalePageLayoutView="0" workbookViewId="0" topLeftCell="A1">
      <selection activeCell="A2" sqref="A2:CH2"/>
    </sheetView>
  </sheetViews>
  <sheetFormatPr defaultColWidth="9.00390625" defaultRowHeight="12.75"/>
  <cols>
    <col min="4" max="83" width="9.25390625" style="0" bestFit="1" customWidth="1"/>
    <col min="84" max="84" width="9.75390625" style="0" bestFit="1" customWidth="1"/>
    <col min="85" max="85" width="9.2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33" t="s">
        <v>193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5"/>
    </row>
    <row r="3" spans="1:86" ht="30.75" customHeight="1" thickBot="1">
      <c r="A3" s="836" t="s">
        <v>202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837"/>
      <c r="BW3" s="837"/>
      <c r="BX3" s="837"/>
      <c r="BY3" s="837"/>
      <c r="BZ3" s="837"/>
      <c r="CA3" s="837"/>
      <c r="CB3" s="837"/>
      <c r="CC3" s="837"/>
      <c r="CD3" s="837"/>
      <c r="CE3" s="837"/>
      <c r="CF3" s="837"/>
      <c r="CG3" s="837"/>
      <c r="CH3" s="838"/>
    </row>
    <row r="4" spans="1:88" ht="13.5" customHeight="1" thickBot="1">
      <c r="A4" s="839" t="s">
        <v>80</v>
      </c>
      <c r="B4" s="840"/>
      <c r="C4" s="841"/>
      <c r="D4" s="845" t="s">
        <v>4</v>
      </c>
      <c r="E4" s="845"/>
      <c r="F4" s="845"/>
      <c r="G4" s="845"/>
      <c r="H4" s="845"/>
      <c r="I4" s="846" t="s">
        <v>7</v>
      </c>
      <c r="J4" s="845"/>
      <c r="K4" s="845"/>
      <c r="L4" s="845"/>
      <c r="M4" s="847"/>
      <c r="N4" s="845" t="s">
        <v>81</v>
      </c>
      <c r="O4" s="845"/>
      <c r="P4" s="845"/>
      <c r="Q4" s="845"/>
      <c r="R4" s="845"/>
      <c r="S4" s="846" t="s">
        <v>82</v>
      </c>
      <c r="T4" s="845"/>
      <c r="U4" s="845"/>
      <c r="V4" s="845"/>
      <c r="W4" s="847"/>
      <c r="X4" s="845" t="s">
        <v>3</v>
      </c>
      <c r="Y4" s="845"/>
      <c r="Z4" s="845"/>
      <c r="AA4" s="845"/>
      <c r="AB4" s="845"/>
      <c r="AC4" s="846" t="s">
        <v>9</v>
      </c>
      <c r="AD4" s="845"/>
      <c r="AE4" s="845"/>
      <c r="AF4" s="845"/>
      <c r="AG4" s="847"/>
      <c r="AH4" s="845" t="s">
        <v>83</v>
      </c>
      <c r="AI4" s="845"/>
      <c r="AJ4" s="845"/>
      <c r="AK4" s="845"/>
      <c r="AL4" s="845"/>
      <c r="AM4" s="846" t="s">
        <v>2</v>
      </c>
      <c r="AN4" s="845"/>
      <c r="AO4" s="845"/>
      <c r="AP4" s="845"/>
      <c r="AQ4" s="847"/>
      <c r="AR4" s="845" t="s">
        <v>84</v>
      </c>
      <c r="AS4" s="845"/>
      <c r="AT4" s="845"/>
      <c r="AU4" s="845"/>
      <c r="AV4" s="845"/>
      <c r="AW4" s="846" t="s">
        <v>85</v>
      </c>
      <c r="AX4" s="845"/>
      <c r="AY4" s="845"/>
      <c r="AZ4" s="845"/>
      <c r="BA4" s="847"/>
      <c r="BB4" s="845" t="s">
        <v>86</v>
      </c>
      <c r="BC4" s="845"/>
      <c r="BD4" s="845"/>
      <c r="BE4" s="845"/>
      <c r="BF4" s="845"/>
      <c r="BG4" s="846" t="s">
        <v>87</v>
      </c>
      <c r="BH4" s="845"/>
      <c r="BI4" s="845"/>
      <c r="BJ4" s="845"/>
      <c r="BK4" s="847"/>
      <c r="BL4" s="845" t="s">
        <v>8</v>
      </c>
      <c r="BM4" s="845"/>
      <c r="BN4" s="845"/>
      <c r="BO4" s="845"/>
      <c r="BP4" s="845"/>
      <c r="BQ4" s="846" t="s">
        <v>6</v>
      </c>
      <c r="BR4" s="845"/>
      <c r="BS4" s="845"/>
      <c r="BT4" s="845"/>
      <c r="BU4" s="847"/>
      <c r="BV4" s="845" t="s">
        <v>88</v>
      </c>
      <c r="BW4" s="845"/>
      <c r="BX4" s="845"/>
      <c r="BY4" s="845"/>
      <c r="BZ4" s="845"/>
      <c r="CA4" s="846" t="s">
        <v>5</v>
      </c>
      <c r="CB4" s="845"/>
      <c r="CC4" s="845"/>
      <c r="CD4" s="845"/>
      <c r="CE4" s="847"/>
      <c r="CF4" s="848" t="s">
        <v>89</v>
      </c>
      <c r="CG4" s="850" t="s">
        <v>90</v>
      </c>
      <c r="CH4" s="852" t="s">
        <v>80</v>
      </c>
      <c r="CI4" s="26"/>
      <c r="CJ4" s="26"/>
    </row>
    <row r="5" spans="1:88" ht="39" thickBot="1">
      <c r="A5" s="842"/>
      <c r="B5" s="843"/>
      <c r="C5" s="843"/>
      <c r="D5" s="355" t="s">
        <v>55</v>
      </c>
      <c r="E5" s="356" t="s">
        <v>56</v>
      </c>
      <c r="F5" s="358" t="s">
        <v>91</v>
      </c>
      <c r="G5" s="377" t="s">
        <v>58</v>
      </c>
      <c r="H5" s="359" t="s">
        <v>92</v>
      </c>
      <c r="I5" s="355" t="s">
        <v>55</v>
      </c>
      <c r="J5" s="377" t="s">
        <v>56</v>
      </c>
      <c r="K5" s="357" t="s">
        <v>91</v>
      </c>
      <c r="L5" s="356" t="s">
        <v>58</v>
      </c>
      <c r="M5" s="346" t="s">
        <v>92</v>
      </c>
      <c r="N5" s="355" t="s">
        <v>55</v>
      </c>
      <c r="O5" s="356" t="s">
        <v>56</v>
      </c>
      <c r="P5" s="358" t="s">
        <v>91</v>
      </c>
      <c r="Q5" s="377" t="s">
        <v>58</v>
      </c>
      <c r="R5" s="378" t="s">
        <v>92</v>
      </c>
      <c r="S5" s="355" t="s">
        <v>55</v>
      </c>
      <c r="T5" s="356" t="s">
        <v>56</v>
      </c>
      <c r="U5" s="358" t="s">
        <v>91</v>
      </c>
      <c r="V5" s="356" t="s">
        <v>58</v>
      </c>
      <c r="W5" s="348" t="s">
        <v>92</v>
      </c>
      <c r="X5" s="355" t="s">
        <v>55</v>
      </c>
      <c r="Y5" s="356" t="s">
        <v>56</v>
      </c>
      <c r="Z5" s="358" t="s">
        <v>91</v>
      </c>
      <c r="AA5" s="356" t="s">
        <v>58</v>
      </c>
      <c r="AB5" s="359" t="s">
        <v>92</v>
      </c>
      <c r="AC5" s="355" t="s">
        <v>55</v>
      </c>
      <c r="AD5" s="356" t="s">
        <v>56</v>
      </c>
      <c r="AE5" s="343" t="s">
        <v>91</v>
      </c>
      <c r="AF5" s="377" t="s">
        <v>58</v>
      </c>
      <c r="AG5" s="346" t="s">
        <v>92</v>
      </c>
      <c r="AH5" s="356" t="s">
        <v>55</v>
      </c>
      <c r="AI5" s="356" t="s">
        <v>56</v>
      </c>
      <c r="AJ5" s="358" t="s">
        <v>91</v>
      </c>
      <c r="AK5" s="356" t="s">
        <v>58</v>
      </c>
      <c r="AL5" s="346" t="s">
        <v>92</v>
      </c>
      <c r="AM5" s="356" t="s">
        <v>55</v>
      </c>
      <c r="AN5" s="356" t="s">
        <v>56</v>
      </c>
      <c r="AO5" s="358" t="s">
        <v>91</v>
      </c>
      <c r="AP5" s="356" t="s">
        <v>58</v>
      </c>
      <c r="AQ5" s="359" t="s">
        <v>92</v>
      </c>
      <c r="AR5" s="355" t="s">
        <v>55</v>
      </c>
      <c r="AS5" s="356" t="s">
        <v>56</v>
      </c>
      <c r="AT5" s="358" t="s">
        <v>91</v>
      </c>
      <c r="AU5" s="356" t="s">
        <v>58</v>
      </c>
      <c r="AV5" s="346" t="s">
        <v>92</v>
      </c>
      <c r="AW5" s="356" t="s">
        <v>55</v>
      </c>
      <c r="AX5" s="356" t="s">
        <v>56</v>
      </c>
      <c r="AY5" s="358" t="s">
        <v>91</v>
      </c>
      <c r="AZ5" s="356" t="s">
        <v>58</v>
      </c>
      <c r="BA5" s="346" t="s">
        <v>92</v>
      </c>
      <c r="BB5" s="356" t="s">
        <v>55</v>
      </c>
      <c r="BC5" s="356" t="s">
        <v>56</v>
      </c>
      <c r="BD5" s="358" t="s">
        <v>91</v>
      </c>
      <c r="BE5" s="377" t="s">
        <v>58</v>
      </c>
      <c r="BF5" s="359" t="s">
        <v>92</v>
      </c>
      <c r="BG5" s="355" t="s">
        <v>55</v>
      </c>
      <c r="BH5" s="356" t="s">
        <v>56</v>
      </c>
      <c r="BI5" s="358" t="s">
        <v>91</v>
      </c>
      <c r="BJ5" s="356" t="s">
        <v>58</v>
      </c>
      <c r="BK5" s="359" t="s">
        <v>92</v>
      </c>
      <c r="BL5" s="356" t="s">
        <v>55</v>
      </c>
      <c r="BM5" s="356" t="s">
        <v>56</v>
      </c>
      <c r="BN5" s="358" t="s">
        <v>91</v>
      </c>
      <c r="BO5" s="356" t="s">
        <v>58</v>
      </c>
      <c r="BP5" s="359" t="s">
        <v>92</v>
      </c>
      <c r="BQ5" s="347" t="s">
        <v>55</v>
      </c>
      <c r="BR5" s="341" t="s">
        <v>56</v>
      </c>
      <c r="BS5" s="343" t="s">
        <v>91</v>
      </c>
      <c r="BT5" s="341" t="s">
        <v>58</v>
      </c>
      <c r="BU5" s="348" t="s">
        <v>92</v>
      </c>
      <c r="BV5" s="355" t="s">
        <v>55</v>
      </c>
      <c r="BW5" s="356" t="s">
        <v>56</v>
      </c>
      <c r="BX5" s="357" t="s">
        <v>91</v>
      </c>
      <c r="BY5" s="356" t="s">
        <v>58</v>
      </c>
      <c r="BZ5" s="346" t="s">
        <v>92</v>
      </c>
      <c r="CA5" s="356" t="s">
        <v>55</v>
      </c>
      <c r="CB5" s="356" t="s">
        <v>56</v>
      </c>
      <c r="CC5" s="358" t="s">
        <v>91</v>
      </c>
      <c r="CD5" s="356" t="s">
        <v>58</v>
      </c>
      <c r="CE5" s="359" t="s">
        <v>92</v>
      </c>
      <c r="CF5" s="873"/>
      <c r="CG5" s="874"/>
      <c r="CH5" s="875"/>
      <c r="CI5" s="26"/>
      <c r="CJ5" s="26"/>
    </row>
    <row r="6" spans="1:86" ht="19.5" customHeight="1">
      <c r="A6" s="854" t="s">
        <v>60</v>
      </c>
      <c r="B6" s="855"/>
      <c r="C6" s="856"/>
      <c r="D6" s="380">
        <v>31656</v>
      </c>
      <c r="E6" s="381">
        <v>16351</v>
      </c>
      <c r="F6" s="28">
        <f>E6/D6*100</f>
        <v>51.652135456153644</v>
      </c>
      <c r="G6" s="381">
        <v>15305</v>
      </c>
      <c r="H6" s="29">
        <f>G6/D6*100</f>
        <v>48.34786454384635</v>
      </c>
      <c r="I6" s="380">
        <v>46852</v>
      </c>
      <c r="J6" s="381">
        <v>24196</v>
      </c>
      <c r="K6" s="28">
        <f>J6/I6*100</f>
        <v>51.6434730641168</v>
      </c>
      <c r="L6" s="381">
        <v>22656</v>
      </c>
      <c r="M6" s="29">
        <f>L6/I6*100</f>
        <v>48.3565269358832</v>
      </c>
      <c r="N6" s="382">
        <v>331</v>
      </c>
      <c r="O6" s="383">
        <v>171</v>
      </c>
      <c r="P6" s="32">
        <f>O6/N6*100</f>
        <v>51.66163141993958</v>
      </c>
      <c r="Q6" s="383">
        <v>160</v>
      </c>
      <c r="R6" s="33">
        <f>Q6/N6*100</f>
        <v>48.338368580060425</v>
      </c>
      <c r="S6" s="380">
        <v>2148</v>
      </c>
      <c r="T6" s="381">
        <v>1034</v>
      </c>
      <c r="U6" s="28">
        <f>T6/S6*100</f>
        <v>48.13780260707635</v>
      </c>
      <c r="V6" s="381">
        <v>1114</v>
      </c>
      <c r="W6" s="29">
        <f>V6/S6*100</f>
        <v>51.86219739292365</v>
      </c>
      <c r="X6" s="380">
        <v>4897</v>
      </c>
      <c r="Y6" s="381">
        <v>2567</v>
      </c>
      <c r="Z6" s="43">
        <f aca="true" t="shared" si="0" ref="Z6:Z25">Y6/X6*100</f>
        <v>52.41984888707372</v>
      </c>
      <c r="AA6" s="381">
        <v>2330</v>
      </c>
      <c r="AB6" s="29">
        <f>AA6/X6*100</f>
        <v>47.58015111292628</v>
      </c>
      <c r="AC6" s="382">
        <v>353</v>
      </c>
      <c r="AD6" s="383">
        <v>172</v>
      </c>
      <c r="AE6" s="32">
        <f>AD6/AC6*100</f>
        <v>48.725212464589234</v>
      </c>
      <c r="AF6" s="383">
        <v>181</v>
      </c>
      <c r="AG6" s="47">
        <f aca="true" t="shared" si="1" ref="AG6:AG25">AF6/AC6*100</f>
        <v>51.27478753541076</v>
      </c>
      <c r="AH6" s="382">
        <v>934</v>
      </c>
      <c r="AI6" s="383">
        <v>488</v>
      </c>
      <c r="AJ6" s="32">
        <f>AI6/AH6*100</f>
        <v>52.24839400428265</v>
      </c>
      <c r="AK6" s="383">
        <v>446</v>
      </c>
      <c r="AL6" s="33">
        <f>AK6/AH6*100</f>
        <v>47.75160599571734</v>
      </c>
      <c r="AM6" s="380">
        <v>2215</v>
      </c>
      <c r="AN6" s="381">
        <v>1150</v>
      </c>
      <c r="AO6" s="32">
        <f>AN6/AM6*100</f>
        <v>51.91873589164786</v>
      </c>
      <c r="AP6" s="381">
        <v>1065</v>
      </c>
      <c r="AQ6" s="33">
        <f>AP6/AM6*100</f>
        <v>48.081264108352144</v>
      </c>
      <c r="AR6" s="382">
        <v>203</v>
      </c>
      <c r="AS6" s="383">
        <v>103</v>
      </c>
      <c r="AT6" s="32">
        <f>AS6/AR6*100</f>
        <v>50.73891625615764</v>
      </c>
      <c r="AU6" s="383">
        <v>100</v>
      </c>
      <c r="AV6" s="33">
        <f>AU6/AR6*100</f>
        <v>49.26108374384236</v>
      </c>
      <c r="AW6" s="380">
        <v>2042</v>
      </c>
      <c r="AX6" s="381">
        <v>1019</v>
      </c>
      <c r="AY6" s="28">
        <f>AX6/AW6*100</f>
        <v>49.902056807051906</v>
      </c>
      <c r="AZ6" s="381">
        <v>1023</v>
      </c>
      <c r="BA6" s="29">
        <f>AZ6/AW6*100</f>
        <v>50.097943192948094</v>
      </c>
      <c r="BB6" s="380">
        <v>1026</v>
      </c>
      <c r="BC6" s="383">
        <v>512</v>
      </c>
      <c r="BD6" s="32">
        <f>BC6/BB6*100</f>
        <v>49.902534113060426</v>
      </c>
      <c r="BE6" s="383">
        <v>514</v>
      </c>
      <c r="BF6" s="33">
        <f>BE6/BB6*100</f>
        <v>50.097465886939574</v>
      </c>
      <c r="BG6" s="382">
        <v>626</v>
      </c>
      <c r="BH6" s="383">
        <v>322</v>
      </c>
      <c r="BI6" s="36">
        <f>BH6/BG6*100</f>
        <v>51.43769968051119</v>
      </c>
      <c r="BJ6" s="383">
        <v>304</v>
      </c>
      <c r="BK6" s="37">
        <f>BJ6/BG6*100</f>
        <v>48.56230031948881</v>
      </c>
      <c r="BL6" s="380">
        <v>10605</v>
      </c>
      <c r="BM6" s="381">
        <v>5531</v>
      </c>
      <c r="BN6" s="28">
        <f>BM6/BL6*100</f>
        <v>52.154644035832156</v>
      </c>
      <c r="BO6" s="381">
        <v>5074</v>
      </c>
      <c r="BP6" s="29">
        <f>BO6/BL6*100</f>
        <v>47.845355964167844</v>
      </c>
      <c r="BQ6" s="380">
        <v>1984</v>
      </c>
      <c r="BR6" s="383">
        <v>988</v>
      </c>
      <c r="BS6" s="28">
        <f>BR6/BQ6*100</f>
        <v>49.79838709677419</v>
      </c>
      <c r="BT6" s="383">
        <v>996</v>
      </c>
      <c r="BU6" s="29">
        <f>BT6/BQ6*100</f>
        <v>50.201612903225815</v>
      </c>
      <c r="BV6" s="380">
        <v>2902</v>
      </c>
      <c r="BW6" s="381">
        <v>1532</v>
      </c>
      <c r="BX6" s="28">
        <f>BW6/BV6*100</f>
        <v>52.791178497587865</v>
      </c>
      <c r="BY6" s="381">
        <v>1370</v>
      </c>
      <c r="BZ6" s="29">
        <f>BY6/BV6*100</f>
        <v>47.20882150241213</v>
      </c>
      <c r="CA6" s="380">
        <v>1013</v>
      </c>
      <c r="CB6" s="383">
        <v>541</v>
      </c>
      <c r="CC6" s="32">
        <f>CB6/CA6*100</f>
        <v>53.405725567620934</v>
      </c>
      <c r="CD6" s="383">
        <v>472</v>
      </c>
      <c r="CE6" s="376">
        <f>CD6/CA6*100</f>
        <v>46.59427443237907</v>
      </c>
      <c r="CF6" s="39">
        <f>+CA6+BV6+BQ6+BL6+BG6+BB6+AW6+AR6+AM6+AH6+AC6+X6+S6+N6+I6+D6</f>
        <v>109787</v>
      </c>
      <c r="CG6" s="384">
        <f>CF6/$CF$25*100</f>
        <v>8.475437235352471</v>
      </c>
      <c r="CH6" s="393" t="s">
        <v>60</v>
      </c>
    </row>
    <row r="7" spans="1:86" ht="19.5" customHeight="1">
      <c r="A7" s="857" t="s">
        <v>61</v>
      </c>
      <c r="B7" s="858"/>
      <c r="C7" s="870"/>
      <c r="D7" s="385">
        <v>33449</v>
      </c>
      <c r="E7" s="386">
        <v>17054</v>
      </c>
      <c r="F7" s="43">
        <f aca="true" t="shared" si="2" ref="F7:F25">E7/D7*100</f>
        <v>50.98508176627104</v>
      </c>
      <c r="G7" s="386">
        <v>16395</v>
      </c>
      <c r="H7" s="44">
        <f aca="true" t="shared" si="3" ref="H7:H25">G7/D7*100</f>
        <v>49.01491823372896</v>
      </c>
      <c r="I7" s="385">
        <v>49175</v>
      </c>
      <c r="J7" s="386">
        <v>25194</v>
      </c>
      <c r="K7" s="43">
        <f aca="true" t="shared" si="4" ref="K7:K25">J7/I7*100</f>
        <v>51.23335027961362</v>
      </c>
      <c r="L7" s="386">
        <v>23981</v>
      </c>
      <c r="M7" s="44">
        <f aca="true" t="shared" si="5" ref="M7:M25">L7/I7*100</f>
        <v>48.766649720386376</v>
      </c>
      <c r="N7" s="387">
        <v>370</v>
      </c>
      <c r="O7" s="388">
        <v>201</v>
      </c>
      <c r="P7" s="46">
        <f aca="true" t="shared" si="6" ref="P7:P25">O7/N7*100</f>
        <v>54.32432432432432</v>
      </c>
      <c r="Q7" s="388">
        <v>169</v>
      </c>
      <c r="R7" s="47">
        <f aca="true" t="shared" si="7" ref="R7:R25">Q7/N7*100</f>
        <v>45.67567567567568</v>
      </c>
      <c r="S7" s="385">
        <v>2262</v>
      </c>
      <c r="T7" s="386">
        <v>1146</v>
      </c>
      <c r="U7" s="43">
        <f aca="true" t="shared" si="8" ref="U7:U25">T7/S7*100</f>
        <v>50.663129973474796</v>
      </c>
      <c r="V7" s="386">
        <v>1116</v>
      </c>
      <c r="W7" s="44">
        <f aca="true" t="shared" si="9" ref="W7:W25">V7/S7*100</f>
        <v>49.3368700265252</v>
      </c>
      <c r="X7" s="385">
        <v>5752</v>
      </c>
      <c r="Y7" s="386">
        <v>2915</v>
      </c>
      <c r="Z7" s="43">
        <f t="shared" si="0"/>
        <v>50.67802503477051</v>
      </c>
      <c r="AA7" s="386">
        <v>2837</v>
      </c>
      <c r="AB7" s="44">
        <f aca="true" t="shared" si="10" ref="AB7:AB25">AA7/X7*100</f>
        <v>49.32197496522949</v>
      </c>
      <c r="AC7" s="387">
        <v>343</v>
      </c>
      <c r="AD7" s="388">
        <v>170</v>
      </c>
      <c r="AE7" s="46">
        <f aca="true" t="shared" si="11" ref="AE7:AE25">AD7/AC7*100</f>
        <v>49.56268221574344</v>
      </c>
      <c r="AF7" s="388">
        <v>173</v>
      </c>
      <c r="AG7" s="47">
        <f t="shared" si="1"/>
        <v>50.437317784256564</v>
      </c>
      <c r="AH7" s="385">
        <v>1071</v>
      </c>
      <c r="AI7" s="388">
        <v>570</v>
      </c>
      <c r="AJ7" s="46">
        <f aca="true" t="shared" si="12" ref="AJ7:AJ25">AI7/AH7*100</f>
        <v>53.221288515406165</v>
      </c>
      <c r="AK7" s="388">
        <v>501</v>
      </c>
      <c r="AL7" s="47">
        <f aca="true" t="shared" si="13" ref="AL7:AL25">AK7/AH7*100</f>
        <v>46.778711484593835</v>
      </c>
      <c r="AM7" s="385">
        <v>2205</v>
      </c>
      <c r="AN7" s="386">
        <v>1160</v>
      </c>
      <c r="AO7" s="46">
        <f aca="true" t="shared" si="14" ref="AO7:AO25">AN7/AM7*100</f>
        <v>52.60770975056689</v>
      </c>
      <c r="AP7" s="386">
        <v>1045</v>
      </c>
      <c r="AQ7" s="47">
        <f aca="true" t="shared" si="15" ref="AQ7:AQ25">AP7/AM7*100</f>
        <v>47.3922902494331</v>
      </c>
      <c r="AR7" s="387">
        <v>246</v>
      </c>
      <c r="AS7" s="388">
        <v>126</v>
      </c>
      <c r="AT7" s="46">
        <f aca="true" t="shared" si="16" ref="AT7:AT25">AS7/AR7*100</f>
        <v>51.21951219512195</v>
      </c>
      <c r="AU7" s="388">
        <v>120</v>
      </c>
      <c r="AV7" s="47">
        <f aca="true" t="shared" si="17" ref="AV7:AV25">AU7/AR7*100</f>
        <v>48.78048780487805</v>
      </c>
      <c r="AW7" s="385">
        <v>2151</v>
      </c>
      <c r="AX7" s="386">
        <v>1105</v>
      </c>
      <c r="AY7" s="43">
        <f aca="true" t="shared" si="18" ref="AY7:AY25">AX7/AW7*100</f>
        <v>51.37145513714552</v>
      </c>
      <c r="AZ7" s="386">
        <v>1046</v>
      </c>
      <c r="BA7" s="44">
        <f aca="true" t="shared" si="19" ref="BA7:BA25">AZ7/AW7*100</f>
        <v>48.62854486285448</v>
      </c>
      <c r="BB7" s="387">
        <v>980</v>
      </c>
      <c r="BC7" s="388">
        <v>520</v>
      </c>
      <c r="BD7" s="46">
        <f aca="true" t="shared" si="20" ref="BD7:BD25">BC7/BB7*100</f>
        <v>53.06122448979592</v>
      </c>
      <c r="BE7" s="388">
        <v>460</v>
      </c>
      <c r="BF7" s="47">
        <f aca="true" t="shared" si="21" ref="BF7:BF25">BE7/BB7*100</f>
        <v>46.93877551020408</v>
      </c>
      <c r="BG7" s="387">
        <v>639</v>
      </c>
      <c r="BH7" s="388">
        <v>313</v>
      </c>
      <c r="BI7" s="50">
        <f aca="true" t="shared" si="22" ref="BI7:BI25">BH7/BG7*100</f>
        <v>48.98278560250392</v>
      </c>
      <c r="BJ7" s="388">
        <v>326</v>
      </c>
      <c r="BK7" s="51">
        <f aca="true" t="shared" si="23" ref="BK7:BK25">BJ7/BG7*100</f>
        <v>51.01721439749609</v>
      </c>
      <c r="BL7" s="385">
        <v>10351</v>
      </c>
      <c r="BM7" s="386">
        <v>5308</v>
      </c>
      <c r="BN7" s="43">
        <f aca="true" t="shared" si="24" ref="BN7:BN25">BM7/BL7*100</f>
        <v>51.28006955849676</v>
      </c>
      <c r="BO7" s="386">
        <v>5043</v>
      </c>
      <c r="BP7" s="44">
        <f aca="true" t="shared" si="25" ref="BP7:BP25">BO7/BL7*100</f>
        <v>48.71993044150324</v>
      </c>
      <c r="BQ7" s="385">
        <v>2101</v>
      </c>
      <c r="BR7" s="386">
        <v>1079</v>
      </c>
      <c r="BS7" s="43">
        <f aca="true" t="shared" si="26" ref="BS7:BS25">BR7/BQ7*100</f>
        <v>51.35649690623513</v>
      </c>
      <c r="BT7" s="386">
        <v>1022</v>
      </c>
      <c r="BU7" s="44">
        <f aca="true" t="shared" si="27" ref="BU7:BU25">BT7/BQ7*100</f>
        <v>48.64350309376487</v>
      </c>
      <c r="BV7" s="385">
        <v>3056</v>
      </c>
      <c r="BW7" s="386">
        <v>1575</v>
      </c>
      <c r="BX7" s="43">
        <f aca="true" t="shared" si="28" ref="BX7:BX25">BW7/BV7*100</f>
        <v>51.537958115183244</v>
      </c>
      <c r="BY7" s="386">
        <v>1481</v>
      </c>
      <c r="BZ7" s="44">
        <f aca="true" t="shared" si="29" ref="BZ7:BZ25">BY7/BV7*100</f>
        <v>48.462041884816756</v>
      </c>
      <c r="CA7" s="385">
        <v>1170</v>
      </c>
      <c r="CB7" s="388">
        <v>611</v>
      </c>
      <c r="CC7" s="46">
        <f aca="true" t="shared" si="30" ref="CC7:CC25">CB7/CA7*100</f>
        <v>52.22222222222223</v>
      </c>
      <c r="CD7" s="388">
        <v>559</v>
      </c>
      <c r="CE7" s="93">
        <f aca="true" t="shared" si="31" ref="CE7:CE25">CD7/CA7*100</f>
        <v>47.77777777777778</v>
      </c>
      <c r="CF7" s="39">
        <f aca="true" t="shared" si="32" ref="CF7:CF24">+CA7+BV7+BQ7+BL7+BG7+BB7+AW7+AR7+AM7+AH7+AC7+X7+S7+N7+I7+D7</f>
        <v>115321</v>
      </c>
      <c r="CG7" s="379">
        <f aca="true" t="shared" si="33" ref="CG7:CG25">CF7/$CF$25*100</f>
        <v>8.902656028656237</v>
      </c>
      <c r="CH7" s="394" t="s">
        <v>61</v>
      </c>
    </row>
    <row r="8" spans="1:86" ht="19.5" customHeight="1">
      <c r="A8" s="857" t="s">
        <v>62</v>
      </c>
      <c r="B8" s="858"/>
      <c r="C8" s="870"/>
      <c r="D8" s="385">
        <v>32771</v>
      </c>
      <c r="E8" s="386">
        <v>16917</v>
      </c>
      <c r="F8" s="43">
        <f t="shared" si="2"/>
        <v>51.62186079155351</v>
      </c>
      <c r="G8" s="386">
        <v>15854</v>
      </c>
      <c r="H8" s="44">
        <f t="shared" si="3"/>
        <v>48.37813920844649</v>
      </c>
      <c r="I8" s="385">
        <v>45718</v>
      </c>
      <c r="J8" s="386">
        <v>23344</v>
      </c>
      <c r="K8" s="43">
        <f t="shared" si="4"/>
        <v>51.0608513058314</v>
      </c>
      <c r="L8" s="386">
        <v>22374</v>
      </c>
      <c r="M8" s="44">
        <f t="shared" si="5"/>
        <v>48.9391486941686</v>
      </c>
      <c r="N8" s="387">
        <v>443</v>
      </c>
      <c r="O8" s="388">
        <v>213</v>
      </c>
      <c r="P8" s="46">
        <f t="shared" si="6"/>
        <v>48.081264108352144</v>
      </c>
      <c r="Q8" s="388">
        <v>230</v>
      </c>
      <c r="R8" s="47">
        <f t="shared" si="7"/>
        <v>51.91873589164786</v>
      </c>
      <c r="S8" s="385">
        <v>2539</v>
      </c>
      <c r="T8" s="386">
        <v>1275</v>
      </c>
      <c r="U8" s="43">
        <f t="shared" si="8"/>
        <v>50.21662071681764</v>
      </c>
      <c r="V8" s="386">
        <v>1264</v>
      </c>
      <c r="W8" s="44">
        <f t="shared" si="9"/>
        <v>49.783379283182356</v>
      </c>
      <c r="X8" s="385">
        <v>5899</v>
      </c>
      <c r="Y8" s="386">
        <v>3000</v>
      </c>
      <c r="Z8" s="43">
        <f t="shared" si="0"/>
        <v>50.8560773012375</v>
      </c>
      <c r="AA8" s="386">
        <v>2899</v>
      </c>
      <c r="AB8" s="44">
        <f t="shared" si="10"/>
        <v>49.1439226987625</v>
      </c>
      <c r="AC8" s="387">
        <v>396</v>
      </c>
      <c r="AD8" s="388">
        <v>213</v>
      </c>
      <c r="AE8" s="46">
        <f t="shared" si="11"/>
        <v>53.78787878787878</v>
      </c>
      <c r="AF8" s="388">
        <v>183</v>
      </c>
      <c r="AG8" s="47">
        <f t="shared" si="1"/>
        <v>46.21212121212121</v>
      </c>
      <c r="AH8" s="385">
        <v>1107</v>
      </c>
      <c r="AI8" s="388">
        <v>557</v>
      </c>
      <c r="AJ8" s="46">
        <f t="shared" si="12"/>
        <v>50.316169828364956</v>
      </c>
      <c r="AK8" s="388">
        <v>550</v>
      </c>
      <c r="AL8" s="47">
        <f t="shared" si="13"/>
        <v>49.68383017163505</v>
      </c>
      <c r="AM8" s="385">
        <v>2157</v>
      </c>
      <c r="AN8" s="386">
        <v>1121</v>
      </c>
      <c r="AO8" s="46">
        <f t="shared" si="14"/>
        <v>51.97032916087158</v>
      </c>
      <c r="AP8" s="386">
        <v>1036</v>
      </c>
      <c r="AQ8" s="47">
        <f t="shared" si="15"/>
        <v>48.02967083912842</v>
      </c>
      <c r="AR8" s="387">
        <v>257</v>
      </c>
      <c r="AS8" s="388">
        <v>122</v>
      </c>
      <c r="AT8" s="46">
        <f t="shared" si="16"/>
        <v>47.47081712062256</v>
      </c>
      <c r="AU8" s="388">
        <v>135</v>
      </c>
      <c r="AV8" s="47">
        <f t="shared" si="17"/>
        <v>52.52918287937744</v>
      </c>
      <c r="AW8" s="385">
        <v>2164</v>
      </c>
      <c r="AX8" s="386">
        <v>1092</v>
      </c>
      <c r="AY8" s="43">
        <f t="shared" si="18"/>
        <v>50.46210720887245</v>
      </c>
      <c r="AZ8" s="386">
        <v>1072</v>
      </c>
      <c r="BA8" s="44">
        <f t="shared" si="19"/>
        <v>49.53789279112754</v>
      </c>
      <c r="BB8" s="385">
        <v>1012</v>
      </c>
      <c r="BC8" s="388">
        <v>525</v>
      </c>
      <c r="BD8" s="46">
        <f t="shared" si="20"/>
        <v>51.87747035573123</v>
      </c>
      <c r="BE8" s="388">
        <v>487</v>
      </c>
      <c r="BF8" s="47">
        <f t="shared" si="21"/>
        <v>48.12252964426877</v>
      </c>
      <c r="BG8" s="387">
        <v>786</v>
      </c>
      <c r="BH8" s="388">
        <v>397</v>
      </c>
      <c r="BI8" s="50">
        <f t="shared" si="22"/>
        <v>50.50890585241731</v>
      </c>
      <c r="BJ8" s="388">
        <v>389</v>
      </c>
      <c r="BK8" s="51">
        <f t="shared" si="23"/>
        <v>49.4910941475827</v>
      </c>
      <c r="BL8" s="385">
        <v>9593</v>
      </c>
      <c r="BM8" s="386">
        <v>4896</v>
      </c>
      <c r="BN8" s="43">
        <f t="shared" si="24"/>
        <v>51.037214635671845</v>
      </c>
      <c r="BO8" s="386">
        <v>4697</v>
      </c>
      <c r="BP8" s="44">
        <f t="shared" si="25"/>
        <v>48.962785364328155</v>
      </c>
      <c r="BQ8" s="385">
        <v>2238</v>
      </c>
      <c r="BR8" s="386">
        <v>1166</v>
      </c>
      <c r="BS8" s="43">
        <f t="shared" si="26"/>
        <v>52.10008936550492</v>
      </c>
      <c r="BT8" s="386">
        <v>1072</v>
      </c>
      <c r="BU8" s="44">
        <f t="shared" si="27"/>
        <v>47.899910634495086</v>
      </c>
      <c r="BV8" s="385">
        <v>3436</v>
      </c>
      <c r="BW8" s="386">
        <v>1778</v>
      </c>
      <c r="BX8" s="43">
        <f t="shared" si="28"/>
        <v>51.74621653084982</v>
      </c>
      <c r="BY8" s="386">
        <v>1658</v>
      </c>
      <c r="BZ8" s="44">
        <f t="shared" si="29"/>
        <v>48.25378346915017</v>
      </c>
      <c r="CA8" s="385">
        <v>1204</v>
      </c>
      <c r="CB8" s="388">
        <v>618</v>
      </c>
      <c r="CC8" s="46">
        <f t="shared" si="30"/>
        <v>51.328903654485046</v>
      </c>
      <c r="CD8" s="388">
        <v>586</v>
      </c>
      <c r="CE8" s="93">
        <f t="shared" si="31"/>
        <v>48.671096345514954</v>
      </c>
      <c r="CF8" s="39">
        <f t="shared" si="32"/>
        <v>111720</v>
      </c>
      <c r="CG8" s="379">
        <f t="shared" si="33"/>
        <v>8.624662737241914</v>
      </c>
      <c r="CH8" s="394" t="s">
        <v>62</v>
      </c>
    </row>
    <row r="9" spans="1:86" ht="19.5" customHeight="1">
      <c r="A9" s="860" t="s">
        <v>63</v>
      </c>
      <c r="B9" s="861"/>
      <c r="C9" s="863"/>
      <c r="D9" s="385">
        <v>32048</v>
      </c>
      <c r="E9" s="386">
        <v>16529</v>
      </c>
      <c r="F9" s="43">
        <f t="shared" si="2"/>
        <v>51.57576135796306</v>
      </c>
      <c r="G9" s="386">
        <v>15519</v>
      </c>
      <c r="H9" s="44">
        <f t="shared" si="3"/>
        <v>48.42423864203694</v>
      </c>
      <c r="I9" s="385">
        <v>45380</v>
      </c>
      <c r="J9" s="386">
        <v>22825</v>
      </c>
      <c r="K9" s="43">
        <f t="shared" si="4"/>
        <v>50.297487880123406</v>
      </c>
      <c r="L9" s="386">
        <v>22555</v>
      </c>
      <c r="M9" s="44">
        <f t="shared" si="5"/>
        <v>49.702512119876594</v>
      </c>
      <c r="N9" s="387">
        <v>567</v>
      </c>
      <c r="O9" s="388">
        <v>270</v>
      </c>
      <c r="P9" s="46">
        <f t="shared" si="6"/>
        <v>47.61904761904761</v>
      </c>
      <c r="Q9" s="388">
        <v>297</v>
      </c>
      <c r="R9" s="47">
        <f t="shared" si="7"/>
        <v>52.38095238095239</v>
      </c>
      <c r="S9" s="385">
        <v>2522</v>
      </c>
      <c r="T9" s="386">
        <v>1277</v>
      </c>
      <c r="U9" s="43">
        <f t="shared" si="8"/>
        <v>50.63441712926249</v>
      </c>
      <c r="V9" s="386">
        <v>1245</v>
      </c>
      <c r="W9" s="44">
        <f t="shared" si="9"/>
        <v>49.36558287073751</v>
      </c>
      <c r="X9" s="385">
        <v>5997</v>
      </c>
      <c r="Y9" s="386">
        <v>3074</v>
      </c>
      <c r="Z9" s="43">
        <f t="shared" si="0"/>
        <v>51.258962814740705</v>
      </c>
      <c r="AA9" s="386">
        <v>2923</v>
      </c>
      <c r="AB9" s="44">
        <f t="shared" si="10"/>
        <v>48.741037185259295</v>
      </c>
      <c r="AC9" s="387">
        <v>507</v>
      </c>
      <c r="AD9" s="388">
        <v>285</v>
      </c>
      <c r="AE9" s="46">
        <f t="shared" si="11"/>
        <v>56.213017751479285</v>
      </c>
      <c r="AF9" s="388">
        <v>222</v>
      </c>
      <c r="AG9" s="47">
        <f t="shared" si="1"/>
        <v>43.786982248520715</v>
      </c>
      <c r="AH9" s="385">
        <v>1115</v>
      </c>
      <c r="AI9" s="388">
        <v>575</v>
      </c>
      <c r="AJ9" s="46">
        <f t="shared" si="12"/>
        <v>51.569506726457405</v>
      </c>
      <c r="AK9" s="388">
        <v>540</v>
      </c>
      <c r="AL9" s="47">
        <f t="shared" si="13"/>
        <v>48.4304932735426</v>
      </c>
      <c r="AM9" s="385">
        <v>1954</v>
      </c>
      <c r="AN9" s="386">
        <v>1160</v>
      </c>
      <c r="AO9" s="46">
        <f t="shared" si="14"/>
        <v>59.365404298874104</v>
      </c>
      <c r="AP9" s="388">
        <v>924</v>
      </c>
      <c r="AQ9" s="47">
        <f t="shared" si="15"/>
        <v>47.28761514841351</v>
      </c>
      <c r="AR9" s="387">
        <v>321</v>
      </c>
      <c r="AS9" s="388">
        <v>167</v>
      </c>
      <c r="AT9" s="46">
        <f t="shared" si="16"/>
        <v>52.024922118380054</v>
      </c>
      <c r="AU9" s="388">
        <v>154</v>
      </c>
      <c r="AV9" s="47">
        <f t="shared" si="17"/>
        <v>47.97507788161994</v>
      </c>
      <c r="AW9" s="385">
        <v>2122</v>
      </c>
      <c r="AX9" s="386">
        <v>1143</v>
      </c>
      <c r="AY9" s="43">
        <f t="shared" si="18"/>
        <v>53.86427898209236</v>
      </c>
      <c r="AZ9" s="388">
        <v>979</v>
      </c>
      <c r="BA9" s="44">
        <f t="shared" si="19"/>
        <v>46.135721017907635</v>
      </c>
      <c r="BB9" s="385">
        <v>1079</v>
      </c>
      <c r="BC9" s="388">
        <v>532</v>
      </c>
      <c r="BD9" s="46">
        <f t="shared" si="20"/>
        <v>49.30491195551436</v>
      </c>
      <c r="BE9" s="388">
        <v>547</v>
      </c>
      <c r="BF9" s="47">
        <f t="shared" si="21"/>
        <v>50.69508804448564</v>
      </c>
      <c r="BG9" s="387">
        <v>805</v>
      </c>
      <c r="BH9" s="388">
        <v>411</v>
      </c>
      <c r="BI9" s="50">
        <f t="shared" si="22"/>
        <v>51.05590062111801</v>
      </c>
      <c r="BJ9" s="388">
        <v>394</v>
      </c>
      <c r="BK9" s="51">
        <f t="shared" si="23"/>
        <v>48.94409937888199</v>
      </c>
      <c r="BL9" s="385">
        <v>9965</v>
      </c>
      <c r="BM9" s="386">
        <v>4945</v>
      </c>
      <c r="BN9" s="43">
        <f t="shared" si="24"/>
        <v>49.623682890115404</v>
      </c>
      <c r="BO9" s="386">
        <v>5020</v>
      </c>
      <c r="BP9" s="44">
        <f t="shared" si="25"/>
        <v>50.376317109884596</v>
      </c>
      <c r="BQ9" s="385">
        <v>2271</v>
      </c>
      <c r="BR9" s="386">
        <v>1185</v>
      </c>
      <c r="BS9" s="43">
        <f t="shared" si="26"/>
        <v>52.179656538969624</v>
      </c>
      <c r="BT9" s="386">
        <v>1086</v>
      </c>
      <c r="BU9" s="44">
        <f t="shared" si="27"/>
        <v>47.82034346103038</v>
      </c>
      <c r="BV9" s="385">
        <v>3652</v>
      </c>
      <c r="BW9" s="386">
        <v>1890</v>
      </c>
      <c r="BX9" s="43">
        <f t="shared" si="28"/>
        <v>51.75246440306681</v>
      </c>
      <c r="BY9" s="386">
        <v>1762</v>
      </c>
      <c r="BZ9" s="44">
        <f t="shared" si="29"/>
        <v>48.24753559693319</v>
      </c>
      <c r="CA9" s="385">
        <v>1358</v>
      </c>
      <c r="CB9" s="388">
        <v>692</v>
      </c>
      <c r="CC9" s="46">
        <f t="shared" si="30"/>
        <v>50.95729013254786</v>
      </c>
      <c r="CD9" s="388">
        <v>666</v>
      </c>
      <c r="CE9" s="93">
        <f t="shared" si="31"/>
        <v>49.04270986745213</v>
      </c>
      <c r="CF9" s="39">
        <f t="shared" si="32"/>
        <v>111663</v>
      </c>
      <c r="CG9" s="379">
        <f t="shared" si="33"/>
        <v>8.620262399110668</v>
      </c>
      <c r="CH9" s="395" t="s">
        <v>63</v>
      </c>
    </row>
    <row r="10" spans="1:88" ht="19.5" customHeight="1">
      <c r="A10" s="860" t="s">
        <v>64</v>
      </c>
      <c r="B10" s="861"/>
      <c r="C10" s="863"/>
      <c r="D10" s="385">
        <v>28521</v>
      </c>
      <c r="E10" s="386">
        <v>14373</v>
      </c>
      <c r="F10" s="43">
        <f t="shared" si="2"/>
        <v>50.394446197538656</v>
      </c>
      <c r="G10" s="386">
        <v>14148</v>
      </c>
      <c r="H10" s="44">
        <f t="shared" si="3"/>
        <v>49.605553802461344</v>
      </c>
      <c r="I10" s="385">
        <v>41827</v>
      </c>
      <c r="J10" s="386">
        <v>19768</v>
      </c>
      <c r="K10" s="43">
        <f t="shared" si="4"/>
        <v>47.26133836995242</v>
      </c>
      <c r="L10" s="386">
        <v>22059</v>
      </c>
      <c r="M10" s="44">
        <f t="shared" si="5"/>
        <v>52.73866163004758</v>
      </c>
      <c r="N10" s="387">
        <v>449</v>
      </c>
      <c r="O10" s="388">
        <v>252</v>
      </c>
      <c r="P10" s="46">
        <f t="shared" si="6"/>
        <v>56.12472160356348</v>
      </c>
      <c r="Q10" s="388">
        <v>197</v>
      </c>
      <c r="R10" s="47">
        <f t="shared" si="7"/>
        <v>43.87527839643652</v>
      </c>
      <c r="S10" s="385">
        <v>2000</v>
      </c>
      <c r="T10" s="386">
        <v>1065</v>
      </c>
      <c r="U10" s="43">
        <f t="shared" si="8"/>
        <v>53.25</v>
      </c>
      <c r="V10" s="388">
        <v>935</v>
      </c>
      <c r="W10" s="44">
        <f t="shared" si="9"/>
        <v>46.75</v>
      </c>
      <c r="X10" s="385">
        <v>4481</v>
      </c>
      <c r="Y10" s="386">
        <v>2334</v>
      </c>
      <c r="Z10" s="43">
        <f t="shared" si="0"/>
        <v>52.08658781521982</v>
      </c>
      <c r="AA10" s="386">
        <v>2147</v>
      </c>
      <c r="AB10" s="44">
        <f t="shared" si="10"/>
        <v>47.913412184780185</v>
      </c>
      <c r="AC10" s="387">
        <v>515</v>
      </c>
      <c r="AD10" s="388">
        <v>274</v>
      </c>
      <c r="AE10" s="46">
        <f t="shared" si="11"/>
        <v>53.20388349514563</v>
      </c>
      <c r="AF10" s="388">
        <v>241</v>
      </c>
      <c r="AG10" s="47">
        <f t="shared" si="1"/>
        <v>46.79611650485437</v>
      </c>
      <c r="AH10" s="387">
        <v>806</v>
      </c>
      <c r="AI10" s="388">
        <v>417</v>
      </c>
      <c r="AJ10" s="46">
        <f t="shared" si="12"/>
        <v>51.736972704714645</v>
      </c>
      <c r="AK10" s="388">
        <v>389</v>
      </c>
      <c r="AL10" s="47">
        <f t="shared" si="13"/>
        <v>48.26302729528536</v>
      </c>
      <c r="AM10" s="385">
        <v>1742</v>
      </c>
      <c r="AN10" s="388">
        <v>910</v>
      </c>
      <c r="AO10" s="46">
        <f t="shared" si="14"/>
        <v>52.23880597014925</v>
      </c>
      <c r="AP10" s="388">
        <v>832</v>
      </c>
      <c r="AQ10" s="47">
        <f t="shared" si="15"/>
        <v>47.76119402985074</v>
      </c>
      <c r="AR10" s="387">
        <v>270</v>
      </c>
      <c r="AS10" s="388">
        <v>129</v>
      </c>
      <c r="AT10" s="46">
        <f t="shared" si="16"/>
        <v>47.77777777777778</v>
      </c>
      <c r="AU10" s="388">
        <v>141</v>
      </c>
      <c r="AV10" s="47">
        <f t="shared" si="17"/>
        <v>52.22222222222223</v>
      </c>
      <c r="AW10" s="385">
        <v>1815</v>
      </c>
      <c r="AX10" s="386">
        <v>1017</v>
      </c>
      <c r="AY10" s="43">
        <f t="shared" si="18"/>
        <v>56.03305785123966</v>
      </c>
      <c r="AZ10" s="388">
        <v>798</v>
      </c>
      <c r="BA10" s="44">
        <f t="shared" si="19"/>
        <v>43.96694214876033</v>
      </c>
      <c r="BB10" s="387">
        <v>984</v>
      </c>
      <c r="BC10" s="388">
        <v>498</v>
      </c>
      <c r="BD10" s="46">
        <f t="shared" si="20"/>
        <v>50.609756097560975</v>
      </c>
      <c r="BE10" s="388">
        <v>486</v>
      </c>
      <c r="BF10" s="47">
        <f t="shared" si="21"/>
        <v>49.390243902439025</v>
      </c>
      <c r="BG10" s="387">
        <v>716</v>
      </c>
      <c r="BH10" s="388">
        <v>405</v>
      </c>
      <c r="BI10" s="50">
        <f t="shared" si="22"/>
        <v>56.564245810055866</v>
      </c>
      <c r="BJ10" s="388">
        <v>311</v>
      </c>
      <c r="BK10" s="51">
        <f t="shared" si="23"/>
        <v>43.435754189944134</v>
      </c>
      <c r="BL10" s="385">
        <v>10694</v>
      </c>
      <c r="BM10" s="386">
        <v>5743</v>
      </c>
      <c r="BN10" s="43">
        <f t="shared" si="24"/>
        <v>53.7030110342248</v>
      </c>
      <c r="BO10" s="386">
        <v>4951</v>
      </c>
      <c r="BP10" s="44">
        <f t="shared" si="25"/>
        <v>46.2969889657752</v>
      </c>
      <c r="BQ10" s="385">
        <v>1749</v>
      </c>
      <c r="BR10" s="388">
        <v>930</v>
      </c>
      <c r="BS10" s="43">
        <f t="shared" si="26"/>
        <v>53.17324185248714</v>
      </c>
      <c r="BT10" s="388">
        <v>819</v>
      </c>
      <c r="BU10" s="44">
        <f t="shared" si="27"/>
        <v>46.82675814751286</v>
      </c>
      <c r="BV10" s="385">
        <v>2792</v>
      </c>
      <c r="BW10" s="386">
        <v>1451</v>
      </c>
      <c r="BX10" s="43">
        <f t="shared" si="28"/>
        <v>51.96991404011462</v>
      </c>
      <c r="BY10" s="386">
        <v>1341</v>
      </c>
      <c r="BZ10" s="44">
        <f t="shared" si="29"/>
        <v>48.03008595988539</v>
      </c>
      <c r="CA10" s="387">
        <v>963</v>
      </c>
      <c r="CB10" s="388">
        <v>510</v>
      </c>
      <c r="CC10" s="46">
        <f t="shared" si="30"/>
        <v>52.95950155763239</v>
      </c>
      <c r="CD10" s="388">
        <v>453</v>
      </c>
      <c r="CE10" s="93">
        <f t="shared" si="31"/>
        <v>47.0404984423676</v>
      </c>
      <c r="CF10" s="39">
        <f t="shared" si="32"/>
        <v>100324</v>
      </c>
      <c r="CG10" s="379">
        <f t="shared" si="33"/>
        <v>7.744903906651072</v>
      </c>
      <c r="CH10" s="395" t="s">
        <v>64</v>
      </c>
      <c r="CJ10" s="54" t="s">
        <v>93</v>
      </c>
    </row>
    <row r="11" spans="1:86" ht="19.5" customHeight="1">
      <c r="A11" s="860" t="s">
        <v>65</v>
      </c>
      <c r="B11" s="861"/>
      <c r="C11" s="863"/>
      <c r="D11" s="385">
        <v>31102</v>
      </c>
      <c r="E11" s="386">
        <v>15625</v>
      </c>
      <c r="F11" s="43">
        <f t="shared" si="2"/>
        <v>50.23792682142627</v>
      </c>
      <c r="G11" s="386">
        <v>15477</v>
      </c>
      <c r="H11" s="44">
        <f t="shared" si="3"/>
        <v>49.76207317857372</v>
      </c>
      <c r="I11" s="385">
        <v>44362</v>
      </c>
      <c r="J11" s="386">
        <v>21690</v>
      </c>
      <c r="K11" s="43">
        <f t="shared" si="4"/>
        <v>48.8931968802128</v>
      </c>
      <c r="L11" s="386">
        <v>22672</v>
      </c>
      <c r="M11" s="44">
        <f t="shared" si="5"/>
        <v>51.1068031197872</v>
      </c>
      <c r="N11" s="387">
        <v>390</v>
      </c>
      <c r="O11" s="388">
        <v>236</v>
      </c>
      <c r="P11" s="46">
        <f t="shared" si="6"/>
        <v>60.51282051282051</v>
      </c>
      <c r="Q11" s="388">
        <v>154</v>
      </c>
      <c r="R11" s="47">
        <f t="shared" si="7"/>
        <v>39.48717948717949</v>
      </c>
      <c r="S11" s="385">
        <v>1882</v>
      </c>
      <c r="T11" s="386">
        <v>1034</v>
      </c>
      <c r="U11" s="43">
        <f t="shared" si="8"/>
        <v>54.94155154091393</v>
      </c>
      <c r="V11" s="388">
        <v>848</v>
      </c>
      <c r="W11" s="44">
        <f t="shared" si="9"/>
        <v>45.05844845908608</v>
      </c>
      <c r="X11" s="385">
        <v>4574</v>
      </c>
      <c r="Y11" s="386">
        <v>2421</v>
      </c>
      <c r="Z11" s="43">
        <f t="shared" si="0"/>
        <v>52.929602098819416</v>
      </c>
      <c r="AA11" s="386">
        <v>2153</v>
      </c>
      <c r="AB11" s="44">
        <f t="shared" si="10"/>
        <v>47.07039790118059</v>
      </c>
      <c r="AC11" s="387">
        <v>527</v>
      </c>
      <c r="AD11" s="388">
        <v>310</v>
      </c>
      <c r="AE11" s="46">
        <f t="shared" si="11"/>
        <v>58.82352941176471</v>
      </c>
      <c r="AF11" s="388">
        <v>217</v>
      </c>
      <c r="AG11" s="47">
        <f t="shared" si="1"/>
        <v>41.17647058823529</v>
      </c>
      <c r="AH11" s="387">
        <v>859</v>
      </c>
      <c r="AI11" s="388">
        <v>438</v>
      </c>
      <c r="AJ11" s="46">
        <f t="shared" si="12"/>
        <v>50.9895227008149</v>
      </c>
      <c r="AK11" s="388">
        <v>421</v>
      </c>
      <c r="AL11" s="47">
        <f t="shared" si="13"/>
        <v>49.0104772991851</v>
      </c>
      <c r="AM11" s="385">
        <v>1813</v>
      </c>
      <c r="AN11" s="388">
        <v>995</v>
      </c>
      <c r="AO11" s="46">
        <f t="shared" si="14"/>
        <v>54.881412024269174</v>
      </c>
      <c r="AP11" s="388">
        <v>818</v>
      </c>
      <c r="AQ11" s="47">
        <f t="shared" si="15"/>
        <v>45.11858797573083</v>
      </c>
      <c r="AR11" s="387">
        <v>319</v>
      </c>
      <c r="AS11" s="388">
        <v>174</v>
      </c>
      <c r="AT11" s="46">
        <f t="shared" si="16"/>
        <v>54.54545454545454</v>
      </c>
      <c r="AU11" s="388">
        <v>145</v>
      </c>
      <c r="AV11" s="47">
        <f t="shared" si="17"/>
        <v>45.45454545454545</v>
      </c>
      <c r="AW11" s="385">
        <v>1877</v>
      </c>
      <c r="AX11" s="386">
        <v>1052</v>
      </c>
      <c r="AY11" s="43">
        <f t="shared" si="18"/>
        <v>56.04688332445391</v>
      </c>
      <c r="AZ11" s="388">
        <v>825</v>
      </c>
      <c r="BA11" s="44">
        <f t="shared" si="19"/>
        <v>43.953116675546084</v>
      </c>
      <c r="BB11" s="385">
        <v>1016</v>
      </c>
      <c r="BC11" s="388">
        <v>600</v>
      </c>
      <c r="BD11" s="46">
        <f t="shared" si="20"/>
        <v>59.055118110236215</v>
      </c>
      <c r="BE11" s="388">
        <v>416</v>
      </c>
      <c r="BF11" s="47">
        <f t="shared" si="21"/>
        <v>40.94488188976378</v>
      </c>
      <c r="BG11" s="387">
        <v>709</v>
      </c>
      <c r="BH11" s="388">
        <v>427</v>
      </c>
      <c r="BI11" s="50">
        <f t="shared" si="22"/>
        <v>60.225669957686875</v>
      </c>
      <c r="BJ11" s="388">
        <v>282</v>
      </c>
      <c r="BK11" s="51">
        <f t="shared" si="23"/>
        <v>39.77433004231312</v>
      </c>
      <c r="BL11" s="385">
        <v>10895</v>
      </c>
      <c r="BM11" s="386">
        <v>5295</v>
      </c>
      <c r="BN11" s="43">
        <f t="shared" si="24"/>
        <v>48.60027535566774</v>
      </c>
      <c r="BO11" s="386">
        <v>5600</v>
      </c>
      <c r="BP11" s="44">
        <f t="shared" si="25"/>
        <v>51.39972464433227</v>
      </c>
      <c r="BQ11" s="385">
        <v>1851</v>
      </c>
      <c r="BR11" s="386">
        <v>1050</v>
      </c>
      <c r="BS11" s="43">
        <f t="shared" si="26"/>
        <v>56.72609400324149</v>
      </c>
      <c r="BT11" s="388">
        <v>801</v>
      </c>
      <c r="BU11" s="44">
        <f t="shared" si="27"/>
        <v>43.27390599675851</v>
      </c>
      <c r="BV11" s="385">
        <v>2552</v>
      </c>
      <c r="BW11" s="386">
        <v>1428</v>
      </c>
      <c r="BX11" s="43">
        <f t="shared" si="28"/>
        <v>55.956112852664575</v>
      </c>
      <c r="BY11" s="386">
        <v>1124</v>
      </c>
      <c r="BZ11" s="44">
        <f t="shared" si="29"/>
        <v>44.043887147335425</v>
      </c>
      <c r="CA11" s="385">
        <v>1008</v>
      </c>
      <c r="CB11" s="388">
        <v>533</v>
      </c>
      <c r="CC11" s="46">
        <f t="shared" si="30"/>
        <v>52.87698412698413</v>
      </c>
      <c r="CD11" s="388">
        <v>475</v>
      </c>
      <c r="CE11" s="93">
        <f t="shared" si="31"/>
        <v>47.12301587301587</v>
      </c>
      <c r="CF11" s="39">
        <f t="shared" si="32"/>
        <v>105736</v>
      </c>
      <c r="CG11" s="379">
        <f t="shared" si="33"/>
        <v>8.162704432375682</v>
      </c>
      <c r="CH11" s="395" t="s">
        <v>65</v>
      </c>
    </row>
    <row r="12" spans="1:86" ht="19.5" customHeight="1">
      <c r="A12" s="860" t="s">
        <v>66</v>
      </c>
      <c r="B12" s="861"/>
      <c r="C12" s="863"/>
      <c r="D12" s="385">
        <v>32756</v>
      </c>
      <c r="E12" s="386">
        <v>16551</v>
      </c>
      <c r="F12" s="43">
        <f t="shared" si="2"/>
        <v>50.52814751495909</v>
      </c>
      <c r="G12" s="386">
        <v>16205</v>
      </c>
      <c r="H12" s="44">
        <f t="shared" si="3"/>
        <v>49.471852485040905</v>
      </c>
      <c r="I12" s="385">
        <v>47501</v>
      </c>
      <c r="J12" s="386">
        <v>23921</v>
      </c>
      <c r="K12" s="43">
        <f t="shared" si="4"/>
        <v>50.358939811793434</v>
      </c>
      <c r="L12" s="386">
        <v>23580</v>
      </c>
      <c r="M12" s="44">
        <f t="shared" si="5"/>
        <v>49.641060188206566</v>
      </c>
      <c r="N12" s="387">
        <v>351</v>
      </c>
      <c r="O12" s="388">
        <v>204</v>
      </c>
      <c r="P12" s="46">
        <f t="shared" si="6"/>
        <v>58.119658119658126</v>
      </c>
      <c r="Q12" s="388">
        <v>147</v>
      </c>
      <c r="R12" s="47">
        <f t="shared" si="7"/>
        <v>41.88034188034188</v>
      </c>
      <c r="S12" s="385">
        <v>1910</v>
      </c>
      <c r="T12" s="386">
        <v>1021</v>
      </c>
      <c r="U12" s="43">
        <f t="shared" si="8"/>
        <v>53.455497382198956</v>
      </c>
      <c r="V12" s="388">
        <v>889</v>
      </c>
      <c r="W12" s="44">
        <f t="shared" si="9"/>
        <v>46.54450261780105</v>
      </c>
      <c r="X12" s="385">
        <v>4718</v>
      </c>
      <c r="Y12" s="386">
        <v>2425</v>
      </c>
      <c r="Z12" s="43">
        <f t="shared" si="0"/>
        <v>51.39889783806698</v>
      </c>
      <c r="AA12" s="386">
        <v>2293</v>
      </c>
      <c r="AB12" s="44">
        <f t="shared" si="10"/>
        <v>48.60110216193302</v>
      </c>
      <c r="AC12" s="387">
        <v>435</v>
      </c>
      <c r="AD12" s="388">
        <v>247</v>
      </c>
      <c r="AE12" s="46">
        <f t="shared" si="11"/>
        <v>56.7816091954023</v>
      </c>
      <c r="AF12" s="388">
        <v>188</v>
      </c>
      <c r="AG12" s="47">
        <f t="shared" si="1"/>
        <v>43.2183908045977</v>
      </c>
      <c r="AH12" s="387">
        <v>892</v>
      </c>
      <c r="AI12" s="388">
        <v>456</v>
      </c>
      <c r="AJ12" s="46">
        <f t="shared" si="12"/>
        <v>51.12107623318386</v>
      </c>
      <c r="AK12" s="388">
        <v>436</v>
      </c>
      <c r="AL12" s="47">
        <f t="shared" si="13"/>
        <v>48.87892376681614</v>
      </c>
      <c r="AM12" s="385">
        <v>1968</v>
      </c>
      <c r="AN12" s="386">
        <v>1069</v>
      </c>
      <c r="AO12" s="46">
        <f t="shared" si="14"/>
        <v>54.31910569105691</v>
      </c>
      <c r="AP12" s="388">
        <v>899</v>
      </c>
      <c r="AQ12" s="47">
        <f t="shared" si="15"/>
        <v>45.68089430894309</v>
      </c>
      <c r="AR12" s="387">
        <v>261</v>
      </c>
      <c r="AS12" s="388">
        <v>135</v>
      </c>
      <c r="AT12" s="46">
        <f t="shared" si="16"/>
        <v>51.724137931034484</v>
      </c>
      <c r="AU12" s="388">
        <v>126</v>
      </c>
      <c r="AV12" s="47">
        <f t="shared" si="17"/>
        <v>48.275862068965516</v>
      </c>
      <c r="AW12" s="385">
        <v>1928</v>
      </c>
      <c r="AX12" s="386">
        <v>1056</v>
      </c>
      <c r="AY12" s="43">
        <f t="shared" si="18"/>
        <v>54.77178423236515</v>
      </c>
      <c r="AZ12" s="388">
        <v>872</v>
      </c>
      <c r="BA12" s="44">
        <f t="shared" si="19"/>
        <v>45.22821576763486</v>
      </c>
      <c r="BB12" s="385">
        <v>1003</v>
      </c>
      <c r="BC12" s="388">
        <v>554</v>
      </c>
      <c r="BD12" s="46">
        <f t="shared" si="20"/>
        <v>55.23429710867398</v>
      </c>
      <c r="BE12" s="388">
        <v>449</v>
      </c>
      <c r="BF12" s="47">
        <f t="shared" si="21"/>
        <v>44.76570289132602</v>
      </c>
      <c r="BG12" s="387">
        <v>664</v>
      </c>
      <c r="BH12" s="388">
        <v>387</v>
      </c>
      <c r="BI12" s="50">
        <f t="shared" si="22"/>
        <v>58.28313253012048</v>
      </c>
      <c r="BJ12" s="388">
        <v>277</v>
      </c>
      <c r="BK12" s="51">
        <f t="shared" si="23"/>
        <v>41.71686746987952</v>
      </c>
      <c r="BL12" s="385">
        <v>11714</v>
      </c>
      <c r="BM12" s="386">
        <v>5818</v>
      </c>
      <c r="BN12" s="43">
        <f t="shared" si="24"/>
        <v>49.66706505036708</v>
      </c>
      <c r="BO12" s="386">
        <v>5896</v>
      </c>
      <c r="BP12" s="44">
        <f t="shared" si="25"/>
        <v>50.332934949632914</v>
      </c>
      <c r="BQ12" s="385">
        <v>1658</v>
      </c>
      <c r="BR12" s="388">
        <v>920</v>
      </c>
      <c r="BS12" s="43">
        <f t="shared" si="26"/>
        <v>55.48854041013269</v>
      </c>
      <c r="BT12" s="388">
        <v>738</v>
      </c>
      <c r="BU12" s="44">
        <f t="shared" si="27"/>
        <v>44.51145958986731</v>
      </c>
      <c r="BV12" s="385">
        <v>2364</v>
      </c>
      <c r="BW12" s="386">
        <v>1230</v>
      </c>
      <c r="BX12" s="43">
        <f t="shared" si="28"/>
        <v>52.03045685279187</v>
      </c>
      <c r="BY12" s="386">
        <v>1134</v>
      </c>
      <c r="BZ12" s="44">
        <f t="shared" si="29"/>
        <v>47.96954314720812</v>
      </c>
      <c r="CA12" s="387">
        <v>969</v>
      </c>
      <c r="CB12" s="388">
        <v>508</v>
      </c>
      <c r="CC12" s="46">
        <f t="shared" si="30"/>
        <v>52.42518059855521</v>
      </c>
      <c r="CD12" s="388">
        <v>461</v>
      </c>
      <c r="CE12" s="93">
        <f t="shared" si="31"/>
        <v>47.57481940144479</v>
      </c>
      <c r="CF12" s="39">
        <f t="shared" si="32"/>
        <v>111092</v>
      </c>
      <c r="CG12" s="379">
        <f t="shared" si="33"/>
        <v>8.576181818883628</v>
      </c>
      <c r="CH12" s="395" t="s">
        <v>66</v>
      </c>
    </row>
    <row r="13" spans="1:86" ht="19.5" customHeight="1">
      <c r="A13" s="860" t="s">
        <v>67</v>
      </c>
      <c r="B13" s="861"/>
      <c r="C13" s="863"/>
      <c r="D13" s="385">
        <v>29343</v>
      </c>
      <c r="E13" s="386">
        <v>14719</v>
      </c>
      <c r="F13" s="43">
        <f t="shared" si="2"/>
        <v>50.161878471867226</v>
      </c>
      <c r="G13" s="386">
        <v>14624</v>
      </c>
      <c r="H13" s="44">
        <f t="shared" si="3"/>
        <v>49.838121528132774</v>
      </c>
      <c r="I13" s="385">
        <v>41774</v>
      </c>
      <c r="J13" s="386">
        <v>21380</v>
      </c>
      <c r="K13" s="43">
        <f t="shared" si="4"/>
        <v>51.180159908076796</v>
      </c>
      <c r="L13" s="386">
        <v>20394</v>
      </c>
      <c r="M13" s="44">
        <f t="shared" si="5"/>
        <v>48.819840091923204</v>
      </c>
      <c r="N13" s="387">
        <v>356</v>
      </c>
      <c r="O13" s="388">
        <v>165</v>
      </c>
      <c r="P13" s="46">
        <f t="shared" si="6"/>
        <v>46.348314606741575</v>
      </c>
      <c r="Q13" s="388">
        <v>191</v>
      </c>
      <c r="R13" s="47">
        <f t="shared" si="7"/>
        <v>53.65168539325843</v>
      </c>
      <c r="S13" s="385">
        <v>1870</v>
      </c>
      <c r="T13" s="388">
        <v>930</v>
      </c>
      <c r="U13" s="43">
        <f t="shared" si="8"/>
        <v>49.73262032085562</v>
      </c>
      <c r="V13" s="388">
        <v>940</v>
      </c>
      <c r="W13" s="44">
        <f t="shared" si="9"/>
        <v>50.26737967914438</v>
      </c>
      <c r="X13" s="385">
        <v>4163</v>
      </c>
      <c r="Y13" s="386">
        <v>2138</v>
      </c>
      <c r="Z13" s="43">
        <f t="shared" si="0"/>
        <v>51.35719433101129</v>
      </c>
      <c r="AA13" s="386">
        <v>2025</v>
      </c>
      <c r="AB13" s="44">
        <f t="shared" si="10"/>
        <v>48.64280566898871</v>
      </c>
      <c r="AC13" s="387">
        <v>403</v>
      </c>
      <c r="AD13" s="388">
        <v>222</v>
      </c>
      <c r="AE13" s="46">
        <f t="shared" si="11"/>
        <v>55.08684863523573</v>
      </c>
      <c r="AF13" s="388">
        <v>181</v>
      </c>
      <c r="AG13" s="47">
        <f t="shared" si="1"/>
        <v>44.91315136476427</v>
      </c>
      <c r="AH13" s="387">
        <v>895</v>
      </c>
      <c r="AI13" s="388">
        <v>439</v>
      </c>
      <c r="AJ13" s="46">
        <f t="shared" si="12"/>
        <v>49.050279329608934</v>
      </c>
      <c r="AK13" s="388">
        <v>456</v>
      </c>
      <c r="AL13" s="47">
        <f t="shared" si="13"/>
        <v>50.949720670391066</v>
      </c>
      <c r="AM13" s="385">
        <v>1681</v>
      </c>
      <c r="AN13" s="388">
        <v>887</v>
      </c>
      <c r="AO13" s="46">
        <f t="shared" si="14"/>
        <v>52.76621058893516</v>
      </c>
      <c r="AP13" s="388">
        <v>794</v>
      </c>
      <c r="AQ13" s="47">
        <f t="shared" si="15"/>
        <v>47.23378941106484</v>
      </c>
      <c r="AR13" s="387">
        <v>251</v>
      </c>
      <c r="AS13" s="388">
        <v>125</v>
      </c>
      <c r="AT13" s="46">
        <f t="shared" si="16"/>
        <v>49.800796812749006</v>
      </c>
      <c r="AU13" s="388">
        <v>126</v>
      </c>
      <c r="AV13" s="47">
        <f t="shared" si="17"/>
        <v>50.199203187250994</v>
      </c>
      <c r="AW13" s="385">
        <v>1691</v>
      </c>
      <c r="AX13" s="388">
        <v>903</v>
      </c>
      <c r="AY13" s="43">
        <f t="shared" si="18"/>
        <v>53.40035481963336</v>
      </c>
      <c r="AZ13" s="388">
        <v>788</v>
      </c>
      <c r="BA13" s="44">
        <f t="shared" si="19"/>
        <v>46.59964518036664</v>
      </c>
      <c r="BB13" s="387">
        <v>834</v>
      </c>
      <c r="BC13" s="388">
        <v>467</v>
      </c>
      <c r="BD13" s="46">
        <f t="shared" si="20"/>
        <v>55.99520383693045</v>
      </c>
      <c r="BE13" s="388">
        <v>367</v>
      </c>
      <c r="BF13" s="47">
        <f t="shared" si="21"/>
        <v>44.00479616306954</v>
      </c>
      <c r="BG13" s="387">
        <v>554</v>
      </c>
      <c r="BH13" s="388">
        <v>310</v>
      </c>
      <c r="BI13" s="50">
        <f t="shared" si="22"/>
        <v>55.95667870036101</v>
      </c>
      <c r="BJ13" s="388">
        <v>244</v>
      </c>
      <c r="BK13" s="51">
        <f t="shared" si="23"/>
        <v>44.04332129963899</v>
      </c>
      <c r="BL13" s="385">
        <v>9975</v>
      </c>
      <c r="BM13" s="386">
        <v>5063</v>
      </c>
      <c r="BN13" s="43">
        <f t="shared" si="24"/>
        <v>50.75689223057645</v>
      </c>
      <c r="BO13" s="386">
        <v>4912</v>
      </c>
      <c r="BP13" s="44">
        <f t="shared" si="25"/>
        <v>49.24310776942356</v>
      </c>
      <c r="BQ13" s="385">
        <v>1531</v>
      </c>
      <c r="BR13" s="388">
        <v>818</v>
      </c>
      <c r="BS13" s="43">
        <f t="shared" si="26"/>
        <v>53.42913128674069</v>
      </c>
      <c r="BT13" s="388">
        <v>713</v>
      </c>
      <c r="BU13" s="44">
        <f t="shared" si="27"/>
        <v>46.57086871325931</v>
      </c>
      <c r="BV13" s="385">
        <v>2240</v>
      </c>
      <c r="BW13" s="386">
        <v>1115</v>
      </c>
      <c r="BX13" s="43">
        <f t="shared" si="28"/>
        <v>49.776785714285715</v>
      </c>
      <c r="BY13" s="386">
        <v>1125</v>
      </c>
      <c r="BZ13" s="44">
        <f t="shared" si="29"/>
        <v>50.22321428571429</v>
      </c>
      <c r="CA13" s="387">
        <v>922</v>
      </c>
      <c r="CB13" s="388">
        <v>470</v>
      </c>
      <c r="CC13" s="46">
        <f t="shared" si="30"/>
        <v>50.97613882863341</v>
      </c>
      <c r="CD13" s="388">
        <v>452</v>
      </c>
      <c r="CE13" s="93">
        <f t="shared" si="31"/>
        <v>49.0238611713666</v>
      </c>
      <c r="CF13" s="39">
        <f t="shared" si="32"/>
        <v>98483</v>
      </c>
      <c r="CG13" s="379">
        <f t="shared" si="33"/>
        <v>7.602780704903289</v>
      </c>
      <c r="CH13" s="395" t="s">
        <v>67</v>
      </c>
    </row>
    <row r="14" spans="1:86" ht="19.5" customHeight="1">
      <c r="A14" s="860" t="s">
        <v>68</v>
      </c>
      <c r="B14" s="861"/>
      <c r="C14" s="863"/>
      <c r="D14" s="385">
        <v>25912</v>
      </c>
      <c r="E14" s="386">
        <v>13070</v>
      </c>
      <c r="F14" s="43">
        <f t="shared" si="2"/>
        <v>50.43995060203766</v>
      </c>
      <c r="G14" s="386">
        <v>12842</v>
      </c>
      <c r="H14" s="44">
        <f t="shared" si="3"/>
        <v>49.56004939796234</v>
      </c>
      <c r="I14" s="385">
        <v>36749</v>
      </c>
      <c r="J14" s="386">
        <v>18504</v>
      </c>
      <c r="K14" s="43">
        <f t="shared" si="4"/>
        <v>50.352390541239224</v>
      </c>
      <c r="L14" s="386">
        <v>18245</v>
      </c>
      <c r="M14" s="44">
        <f t="shared" si="5"/>
        <v>49.64760945876078</v>
      </c>
      <c r="N14" s="387">
        <v>425</v>
      </c>
      <c r="O14" s="388">
        <v>196</v>
      </c>
      <c r="P14" s="46">
        <f t="shared" si="6"/>
        <v>46.11764705882353</v>
      </c>
      <c r="Q14" s="388">
        <v>229</v>
      </c>
      <c r="R14" s="47">
        <f t="shared" si="7"/>
        <v>53.88235294117647</v>
      </c>
      <c r="S14" s="385">
        <v>1860</v>
      </c>
      <c r="T14" s="388">
        <v>907</v>
      </c>
      <c r="U14" s="43">
        <f t="shared" si="8"/>
        <v>48.76344086021505</v>
      </c>
      <c r="V14" s="388">
        <v>953</v>
      </c>
      <c r="W14" s="44">
        <f t="shared" si="9"/>
        <v>51.236559139784944</v>
      </c>
      <c r="X14" s="385">
        <v>4135</v>
      </c>
      <c r="Y14" s="386">
        <v>2119</v>
      </c>
      <c r="Z14" s="43">
        <f t="shared" si="0"/>
        <v>51.24546553808948</v>
      </c>
      <c r="AA14" s="386">
        <v>2016</v>
      </c>
      <c r="AB14" s="44">
        <f t="shared" si="10"/>
        <v>48.754534461910524</v>
      </c>
      <c r="AC14" s="387">
        <v>390</v>
      </c>
      <c r="AD14" s="388">
        <v>198</v>
      </c>
      <c r="AE14" s="46">
        <f t="shared" si="11"/>
        <v>50.76923076923077</v>
      </c>
      <c r="AF14" s="388">
        <v>192</v>
      </c>
      <c r="AG14" s="47">
        <f t="shared" si="1"/>
        <v>49.23076923076923</v>
      </c>
      <c r="AH14" s="387">
        <v>899</v>
      </c>
      <c r="AI14" s="388">
        <v>471</v>
      </c>
      <c r="AJ14" s="46">
        <f t="shared" si="12"/>
        <v>52.39154616240267</v>
      </c>
      <c r="AK14" s="388">
        <v>428</v>
      </c>
      <c r="AL14" s="47">
        <f t="shared" si="13"/>
        <v>47.60845383759733</v>
      </c>
      <c r="AM14" s="385">
        <v>1433</v>
      </c>
      <c r="AN14" s="388">
        <v>738</v>
      </c>
      <c r="AO14" s="46">
        <f t="shared" si="14"/>
        <v>51.5003489183531</v>
      </c>
      <c r="AP14" s="388">
        <v>695</v>
      </c>
      <c r="AQ14" s="47">
        <f t="shared" si="15"/>
        <v>48.499651081646896</v>
      </c>
      <c r="AR14" s="387">
        <v>293</v>
      </c>
      <c r="AS14" s="388">
        <v>144</v>
      </c>
      <c r="AT14" s="46">
        <f t="shared" si="16"/>
        <v>49.14675767918089</v>
      </c>
      <c r="AU14" s="388">
        <v>149</v>
      </c>
      <c r="AV14" s="47">
        <f t="shared" si="17"/>
        <v>50.85324232081911</v>
      </c>
      <c r="AW14" s="385">
        <v>1552</v>
      </c>
      <c r="AX14" s="388">
        <v>793</v>
      </c>
      <c r="AY14" s="43">
        <f t="shared" si="18"/>
        <v>51.095360824742265</v>
      </c>
      <c r="AZ14" s="388">
        <v>759</v>
      </c>
      <c r="BA14" s="44">
        <f t="shared" si="19"/>
        <v>48.90463917525773</v>
      </c>
      <c r="BB14" s="387">
        <v>849</v>
      </c>
      <c r="BC14" s="388">
        <v>420</v>
      </c>
      <c r="BD14" s="46">
        <f t="shared" si="20"/>
        <v>49.46996466431096</v>
      </c>
      <c r="BE14" s="388">
        <v>429</v>
      </c>
      <c r="BF14" s="47">
        <f t="shared" si="21"/>
        <v>50.53003533568905</v>
      </c>
      <c r="BG14" s="387">
        <v>595</v>
      </c>
      <c r="BH14" s="388">
        <v>294</v>
      </c>
      <c r="BI14" s="50">
        <f t="shared" si="22"/>
        <v>49.411764705882355</v>
      </c>
      <c r="BJ14" s="388">
        <v>301</v>
      </c>
      <c r="BK14" s="51">
        <f t="shared" si="23"/>
        <v>50.588235294117645</v>
      </c>
      <c r="BL14" s="385">
        <v>8433</v>
      </c>
      <c r="BM14" s="386">
        <v>4290</v>
      </c>
      <c r="BN14" s="43">
        <f t="shared" si="24"/>
        <v>50.87157595161864</v>
      </c>
      <c r="BO14" s="386">
        <v>4143</v>
      </c>
      <c r="BP14" s="44">
        <f t="shared" si="25"/>
        <v>49.12842404838136</v>
      </c>
      <c r="BQ14" s="385">
        <v>1443</v>
      </c>
      <c r="BR14" s="388">
        <v>711</v>
      </c>
      <c r="BS14" s="43">
        <f t="shared" si="26"/>
        <v>49.272349272349274</v>
      </c>
      <c r="BT14" s="388">
        <v>732</v>
      </c>
      <c r="BU14" s="44">
        <f t="shared" si="27"/>
        <v>50.72765072765073</v>
      </c>
      <c r="BV14" s="385">
        <v>2318</v>
      </c>
      <c r="BW14" s="386">
        <v>1179</v>
      </c>
      <c r="BX14" s="43">
        <f t="shared" si="28"/>
        <v>50.862812769628995</v>
      </c>
      <c r="BY14" s="386">
        <v>1139</v>
      </c>
      <c r="BZ14" s="44">
        <f t="shared" si="29"/>
        <v>49.13718723037101</v>
      </c>
      <c r="CA14" s="385">
        <v>1084</v>
      </c>
      <c r="CB14" s="388">
        <v>504</v>
      </c>
      <c r="CC14" s="46">
        <f t="shared" si="30"/>
        <v>46.494464944649444</v>
      </c>
      <c r="CD14" s="388">
        <v>580</v>
      </c>
      <c r="CE14" s="93">
        <f t="shared" si="31"/>
        <v>53.50553505535055</v>
      </c>
      <c r="CF14" s="39">
        <f t="shared" si="32"/>
        <v>88370</v>
      </c>
      <c r="CG14" s="379">
        <f t="shared" si="33"/>
        <v>6.822068081722771</v>
      </c>
      <c r="CH14" s="395" t="s">
        <v>68</v>
      </c>
    </row>
    <row r="15" spans="1:86" ht="19.5" customHeight="1">
      <c r="A15" s="860" t="s">
        <v>69</v>
      </c>
      <c r="B15" s="861"/>
      <c r="C15" s="863"/>
      <c r="D15" s="385">
        <v>22978</v>
      </c>
      <c r="E15" s="386">
        <v>11446</v>
      </c>
      <c r="F15" s="43">
        <f t="shared" si="2"/>
        <v>49.81286447906693</v>
      </c>
      <c r="G15" s="386">
        <v>11532</v>
      </c>
      <c r="H15" s="44">
        <f t="shared" si="3"/>
        <v>50.18713552093307</v>
      </c>
      <c r="I15" s="385">
        <v>31114</v>
      </c>
      <c r="J15" s="386">
        <v>15650</v>
      </c>
      <c r="K15" s="43">
        <f t="shared" si="4"/>
        <v>50.29890081635276</v>
      </c>
      <c r="L15" s="386">
        <v>15464</v>
      </c>
      <c r="M15" s="44">
        <f t="shared" si="5"/>
        <v>49.70109918364724</v>
      </c>
      <c r="N15" s="387">
        <v>439</v>
      </c>
      <c r="O15" s="388">
        <v>221</v>
      </c>
      <c r="P15" s="46">
        <f t="shared" si="6"/>
        <v>50.34168564920274</v>
      </c>
      <c r="Q15" s="388">
        <v>218</v>
      </c>
      <c r="R15" s="47">
        <f t="shared" si="7"/>
        <v>49.65831435079727</v>
      </c>
      <c r="S15" s="385">
        <v>1830</v>
      </c>
      <c r="T15" s="388">
        <v>970</v>
      </c>
      <c r="U15" s="43">
        <f t="shared" si="8"/>
        <v>53.00546448087432</v>
      </c>
      <c r="V15" s="388">
        <v>860</v>
      </c>
      <c r="W15" s="44">
        <f t="shared" si="9"/>
        <v>46.994535519125684</v>
      </c>
      <c r="X15" s="385">
        <v>3950</v>
      </c>
      <c r="Y15" s="386">
        <v>2076</v>
      </c>
      <c r="Z15" s="43">
        <f t="shared" si="0"/>
        <v>52.55696202531646</v>
      </c>
      <c r="AA15" s="386">
        <v>1874</v>
      </c>
      <c r="AB15" s="44">
        <f t="shared" si="10"/>
        <v>47.44303797468354</v>
      </c>
      <c r="AC15" s="387">
        <v>457</v>
      </c>
      <c r="AD15" s="388">
        <v>218</v>
      </c>
      <c r="AE15" s="46">
        <f t="shared" si="11"/>
        <v>47.70240700218819</v>
      </c>
      <c r="AF15" s="388">
        <v>239</v>
      </c>
      <c r="AG15" s="47">
        <f t="shared" si="1"/>
        <v>52.29759299781181</v>
      </c>
      <c r="AH15" s="387">
        <v>750</v>
      </c>
      <c r="AI15" s="388">
        <v>381</v>
      </c>
      <c r="AJ15" s="46">
        <f t="shared" si="12"/>
        <v>50.8</v>
      </c>
      <c r="AK15" s="388">
        <v>369</v>
      </c>
      <c r="AL15" s="47">
        <f t="shared" si="13"/>
        <v>49.2</v>
      </c>
      <c r="AM15" s="385">
        <v>1271</v>
      </c>
      <c r="AN15" s="388">
        <v>644</v>
      </c>
      <c r="AO15" s="46">
        <f t="shared" si="14"/>
        <v>50.66876475216365</v>
      </c>
      <c r="AP15" s="388">
        <v>627</v>
      </c>
      <c r="AQ15" s="47">
        <f t="shared" si="15"/>
        <v>49.33123524783635</v>
      </c>
      <c r="AR15" s="387">
        <v>316</v>
      </c>
      <c r="AS15" s="388">
        <v>151</v>
      </c>
      <c r="AT15" s="46">
        <f t="shared" si="16"/>
        <v>47.78481012658228</v>
      </c>
      <c r="AU15" s="388">
        <v>165</v>
      </c>
      <c r="AV15" s="47">
        <f t="shared" si="17"/>
        <v>52.21518987341772</v>
      </c>
      <c r="AW15" s="385">
        <v>1493</v>
      </c>
      <c r="AX15" s="388">
        <v>789</v>
      </c>
      <c r="AY15" s="43">
        <f t="shared" si="18"/>
        <v>52.84661754855995</v>
      </c>
      <c r="AZ15" s="388">
        <v>704</v>
      </c>
      <c r="BA15" s="44">
        <f t="shared" si="19"/>
        <v>47.15338245144005</v>
      </c>
      <c r="BB15" s="387">
        <v>954</v>
      </c>
      <c r="BC15" s="388">
        <v>444</v>
      </c>
      <c r="BD15" s="46">
        <f t="shared" si="20"/>
        <v>46.540880503144656</v>
      </c>
      <c r="BE15" s="388">
        <v>510</v>
      </c>
      <c r="BF15" s="47">
        <f t="shared" si="21"/>
        <v>53.459119496855344</v>
      </c>
      <c r="BG15" s="387">
        <v>570</v>
      </c>
      <c r="BH15" s="388">
        <v>284</v>
      </c>
      <c r="BI15" s="50">
        <f t="shared" si="22"/>
        <v>49.824561403508774</v>
      </c>
      <c r="BJ15" s="388">
        <v>286</v>
      </c>
      <c r="BK15" s="51">
        <f t="shared" si="23"/>
        <v>50.175438596491226</v>
      </c>
      <c r="BL15" s="385">
        <v>7099</v>
      </c>
      <c r="BM15" s="386">
        <v>3629</v>
      </c>
      <c r="BN15" s="43">
        <f t="shared" si="24"/>
        <v>51.11987603887872</v>
      </c>
      <c r="BO15" s="386">
        <v>3470</v>
      </c>
      <c r="BP15" s="44">
        <f t="shared" si="25"/>
        <v>48.880123961121285</v>
      </c>
      <c r="BQ15" s="385">
        <v>1473</v>
      </c>
      <c r="BR15" s="388">
        <v>792</v>
      </c>
      <c r="BS15" s="43">
        <f t="shared" si="26"/>
        <v>53.76782077393075</v>
      </c>
      <c r="BT15" s="388">
        <v>681</v>
      </c>
      <c r="BU15" s="44">
        <f t="shared" si="27"/>
        <v>46.23217922606925</v>
      </c>
      <c r="BV15" s="385">
        <v>2177</v>
      </c>
      <c r="BW15" s="386">
        <v>1147</v>
      </c>
      <c r="BX15" s="43">
        <f t="shared" si="28"/>
        <v>52.68718419843822</v>
      </c>
      <c r="BY15" s="386">
        <v>1030</v>
      </c>
      <c r="BZ15" s="44">
        <f t="shared" si="29"/>
        <v>47.31281580156178</v>
      </c>
      <c r="CA15" s="385">
        <v>1094</v>
      </c>
      <c r="CB15" s="388">
        <v>566</v>
      </c>
      <c r="CC15" s="46">
        <f t="shared" si="30"/>
        <v>51.736745886654475</v>
      </c>
      <c r="CD15" s="388">
        <v>528</v>
      </c>
      <c r="CE15" s="93">
        <f t="shared" si="31"/>
        <v>48.263254113345525</v>
      </c>
      <c r="CF15" s="39">
        <f t="shared" si="32"/>
        <v>77965</v>
      </c>
      <c r="CG15" s="379">
        <f t="shared" si="33"/>
        <v>6.018813375483941</v>
      </c>
      <c r="CH15" s="395" t="s">
        <v>69</v>
      </c>
    </row>
    <row r="16" spans="1:86" ht="19.5" customHeight="1">
      <c r="A16" s="860" t="s">
        <v>70</v>
      </c>
      <c r="B16" s="861"/>
      <c r="C16" s="863"/>
      <c r="D16" s="385">
        <v>19865</v>
      </c>
      <c r="E16" s="386">
        <v>9771</v>
      </c>
      <c r="F16" s="43">
        <f t="shared" si="2"/>
        <v>49.187012333249434</v>
      </c>
      <c r="G16" s="386">
        <v>10094</v>
      </c>
      <c r="H16" s="44">
        <f t="shared" si="3"/>
        <v>50.812987666750566</v>
      </c>
      <c r="I16" s="385">
        <v>26752</v>
      </c>
      <c r="J16" s="386">
        <v>13555</v>
      </c>
      <c r="K16" s="43">
        <f t="shared" si="4"/>
        <v>50.669108851674636</v>
      </c>
      <c r="L16" s="386">
        <v>13197</v>
      </c>
      <c r="M16" s="44">
        <f t="shared" si="5"/>
        <v>49.33089114832536</v>
      </c>
      <c r="N16" s="387">
        <v>493</v>
      </c>
      <c r="O16" s="388">
        <v>247</v>
      </c>
      <c r="P16" s="46">
        <f t="shared" si="6"/>
        <v>50.10141987829615</v>
      </c>
      <c r="Q16" s="388">
        <v>246</v>
      </c>
      <c r="R16" s="47">
        <f t="shared" si="7"/>
        <v>49.89858012170386</v>
      </c>
      <c r="S16" s="385">
        <v>1710</v>
      </c>
      <c r="T16" s="388">
        <v>871</v>
      </c>
      <c r="U16" s="43">
        <f t="shared" si="8"/>
        <v>50.93567251461988</v>
      </c>
      <c r="V16" s="388">
        <v>839</v>
      </c>
      <c r="W16" s="44">
        <f t="shared" si="9"/>
        <v>49.06432748538012</v>
      </c>
      <c r="X16" s="385">
        <v>3509</v>
      </c>
      <c r="Y16" s="386">
        <v>1839</v>
      </c>
      <c r="Z16" s="43">
        <f t="shared" si="0"/>
        <v>52.4080934739242</v>
      </c>
      <c r="AA16" s="386">
        <v>1670</v>
      </c>
      <c r="AB16" s="44">
        <f t="shared" si="10"/>
        <v>47.5919065260758</v>
      </c>
      <c r="AC16" s="387">
        <v>560</v>
      </c>
      <c r="AD16" s="388">
        <v>293</v>
      </c>
      <c r="AE16" s="46">
        <f t="shared" si="11"/>
        <v>52.32142857142858</v>
      </c>
      <c r="AF16" s="388">
        <v>267</v>
      </c>
      <c r="AG16" s="47">
        <f t="shared" si="1"/>
        <v>47.67857142857143</v>
      </c>
      <c r="AH16" s="387">
        <v>659</v>
      </c>
      <c r="AI16" s="388">
        <v>314</v>
      </c>
      <c r="AJ16" s="46">
        <f t="shared" si="12"/>
        <v>47.64795144157815</v>
      </c>
      <c r="AK16" s="388">
        <v>345</v>
      </c>
      <c r="AL16" s="47">
        <f t="shared" si="13"/>
        <v>52.35204855842185</v>
      </c>
      <c r="AM16" s="385">
        <v>1220</v>
      </c>
      <c r="AN16" s="388">
        <v>589</v>
      </c>
      <c r="AO16" s="46">
        <f t="shared" si="14"/>
        <v>48.278688524590166</v>
      </c>
      <c r="AP16" s="388">
        <v>631</v>
      </c>
      <c r="AQ16" s="47">
        <f t="shared" si="15"/>
        <v>51.721311475409834</v>
      </c>
      <c r="AR16" s="387">
        <v>340</v>
      </c>
      <c r="AS16" s="388">
        <v>171</v>
      </c>
      <c r="AT16" s="46">
        <f t="shared" si="16"/>
        <v>50.294117647058826</v>
      </c>
      <c r="AU16" s="388">
        <v>169</v>
      </c>
      <c r="AV16" s="47">
        <f t="shared" si="17"/>
        <v>49.705882352941174</v>
      </c>
      <c r="AW16" s="385">
        <v>1433</v>
      </c>
      <c r="AX16" s="388">
        <v>694</v>
      </c>
      <c r="AY16" s="43">
        <f t="shared" si="18"/>
        <v>48.42986741102582</v>
      </c>
      <c r="AZ16" s="388">
        <v>739</v>
      </c>
      <c r="BA16" s="44">
        <f t="shared" si="19"/>
        <v>51.57013258897418</v>
      </c>
      <c r="BB16" s="385">
        <v>1002</v>
      </c>
      <c r="BC16" s="388">
        <v>500</v>
      </c>
      <c r="BD16" s="46">
        <f t="shared" si="20"/>
        <v>49.9001996007984</v>
      </c>
      <c r="BE16" s="388">
        <v>502</v>
      </c>
      <c r="BF16" s="47">
        <f t="shared" si="21"/>
        <v>50.0998003992016</v>
      </c>
      <c r="BG16" s="387">
        <v>605</v>
      </c>
      <c r="BH16" s="388">
        <v>286</v>
      </c>
      <c r="BI16" s="50">
        <f t="shared" si="22"/>
        <v>47.27272727272727</v>
      </c>
      <c r="BJ16" s="388">
        <v>319</v>
      </c>
      <c r="BK16" s="51">
        <f t="shared" si="23"/>
        <v>52.72727272727272</v>
      </c>
      <c r="BL16" s="385">
        <v>5987</v>
      </c>
      <c r="BM16" s="386">
        <v>2952</v>
      </c>
      <c r="BN16" s="43">
        <f t="shared" si="24"/>
        <v>49.30683146818106</v>
      </c>
      <c r="BO16" s="386">
        <v>3035</v>
      </c>
      <c r="BP16" s="44">
        <f t="shared" si="25"/>
        <v>50.69316853181894</v>
      </c>
      <c r="BQ16" s="385">
        <v>1423</v>
      </c>
      <c r="BR16" s="388">
        <v>746</v>
      </c>
      <c r="BS16" s="43">
        <f t="shared" si="26"/>
        <v>52.424455375966275</v>
      </c>
      <c r="BT16" s="388">
        <v>677</v>
      </c>
      <c r="BU16" s="44">
        <f t="shared" si="27"/>
        <v>47.57554462403373</v>
      </c>
      <c r="BV16" s="385">
        <v>2169</v>
      </c>
      <c r="BW16" s="386">
        <v>1079</v>
      </c>
      <c r="BX16" s="43">
        <f t="shared" si="28"/>
        <v>49.74642692485016</v>
      </c>
      <c r="BY16" s="386">
        <v>1090</v>
      </c>
      <c r="BZ16" s="44">
        <f t="shared" si="29"/>
        <v>50.25357307514984</v>
      </c>
      <c r="CA16" s="385">
        <v>1106</v>
      </c>
      <c r="CB16" s="388">
        <v>565</v>
      </c>
      <c r="CC16" s="46">
        <f t="shared" si="30"/>
        <v>51.08499095840868</v>
      </c>
      <c r="CD16" s="388">
        <v>541</v>
      </c>
      <c r="CE16" s="93">
        <f t="shared" si="31"/>
        <v>48.91500904159132</v>
      </c>
      <c r="CF16" s="39">
        <f t="shared" si="32"/>
        <v>68833</v>
      </c>
      <c r="CG16" s="379">
        <f t="shared" si="33"/>
        <v>5.3138328875096015</v>
      </c>
      <c r="CH16" s="395" t="s">
        <v>70</v>
      </c>
    </row>
    <row r="17" spans="1:86" ht="19.5" customHeight="1">
      <c r="A17" s="860" t="s">
        <v>71</v>
      </c>
      <c r="B17" s="861"/>
      <c r="C17" s="863"/>
      <c r="D17" s="385">
        <v>16790</v>
      </c>
      <c r="E17" s="386">
        <v>8439</v>
      </c>
      <c r="F17" s="43">
        <f t="shared" si="2"/>
        <v>50.26206075044669</v>
      </c>
      <c r="G17" s="386">
        <v>8351</v>
      </c>
      <c r="H17" s="44">
        <f t="shared" si="3"/>
        <v>49.73793924955331</v>
      </c>
      <c r="I17" s="385">
        <v>21094</v>
      </c>
      <c r="J17" s="386">
        <v>10905</v>
      </c>
      <c r="K17" s="43">
        <f t="shared" si="4"/>
        <v>51.697165070636196</v>
      </c>
      <c r="L17" s="386">
        <v>10189</v>
      </c>
      <c r="M17" s="44">
        <f t="shared" si="5"/>
        <v>48.302834929363804</v>
      </c>
      <c r="N17" s="387">
        <v>501</v>
      </c>
      <c r="O17" s="388">
        <v>250</v>
      </c>
      <c r="P17" s="46">
        <f t="shared" si="6"/>
        <v>49.9001996007984</v>
      </c>
      <c r="Q17" s="388">
        <v>251</v>
      </c>
      <c r="R17" s="47">
        <f t="shared" si="7"/>
        <v>50.0998003992016</v>
      </c>
      <c r="S17" s="385">
        <v>1656</v>
      </c>
      <c r="T17" s="388">
        <v>858</v>
      </c>
      <c r="U17" s="43">
        <f t="shared" si="8"/>
        <v>51.81159420289855</v>
      </c>
      <c r="V17" s="388">
        <v>798</v>
      </c>
      <c r="W17" s="44">
        <f t="shared" si="9"/>
        <v>48.188405797101446</v>
      </c>
      <c r="X17" s="385">
        <v>2972</v>
      </c>
      <c r="Y17" s="386">
        <v>1446</v>
      </c>
      <c r="Z17" s="43">
        <f t="shared" si="0"/>
        <v>48.65410497981158</v>
      </c>
      <c r="AA17" s="386">
        <v>1526</v>
      </c>
      <c r="AB17" s="44">
        <f t="shared" si="10"/>
        <v>51.34589502018842</v>
      </c>
      <c r="AC17" s="387">
        <v>487</v>
      </c>
      <c r="AD17" s="388">
        <v>230</v>
      </c>
      <c r="AE17" s="46">
        <f t="shared" si="11"/>
        <v>47.227926078028744</v>
      </c>
      <c r="AF17" s="388">
        <v>257</v>
      </c>
      <c r="AG17" s="47">
        <f t="shared" si="1"/>
        <v>52.772073921971256</v>
      </c>
      <c r="AH17" s="387">
        <v>636</v>
      </c>
      <c r="AI17" s="388">
        <v>351</v>
      </c>
      <c r="AJ17" s="46">
        <f t="shared" si="12"/>
        <v>55.188679245283026</v>
      </c>
      <c r="AK17" s="388">
        <v>285</v>
      </c>
      <c r="AL17" s="47">
        <f t="shared" si="13"/>
        <v>44.81132075471698</v>
      </c>
      <c r="AM17" s="385">
        <v>1067</v>
      </c>
      <c r="AN17" s="388">
        <v>539</v>
      </c>
      <c r="AO17" s="46">
        <f t="shared" si="14"/>
        <v>50.51546391752577</v>
      </c>
      <c r="AP17" s="388">
        <v>528</v>
      </c>
      <c r="AQ17" s="47">
        <f t="shared" si="15"/>
        <v>49.48453608247423</v>
      </c>
      <c r="AR17" s="387">
        <v>313</v>
      </c>
      <c r="AS17" s="388">
        <v>170</v>
      </c>
      <c r="AT17" s="46">
        <f t="shared" si="16"/>
        <v>54.31309904153354</v>
      </c>
      <c r="AU17" s="388">
        <v>143</v>
      </c>
      <c r="AV17" s="47">
        <f t="shared" si="17"/>
        <v>45.68690095846645</v>
      </c>
      <c r="AW17" s="385">
        <v>1354</v>
      </c>
      <c r="AX17" s="388">
        <v>653</v>
      </c>
      <c r="AY17" s="43">
        <f t="shared" si="18"/>
        <v>48.2274741506647</v>
      </c>
      <c r="AZ17" s="388">
        <v>701</v>
      </c>
      <c r="BA17" s="44">
        <f t="shared" si="19"/>
        <v>51.7725258493353</v>
      </c>
      <c r="BB17" s="387">
        <v>941</v>
      </c>
      <c r="BC17" s="388">
        <v>453</v>
      </c>
      <c r="BD17" s="46">
        <f t="shared" si="20"/>
        <v>48.14027630180659</v>
      </c>
      <c r="BE17" s="388">
        <v>488</v>
      </c>
      <c r="BF17" s="47">
        <f t="shared" si="21"/>
        <v>51.85972369819341</v>
      </c>
      <c r="BG17" s="387">
        <v>636</v>
      </c>
      <c r="BH17" s="388">
        <v>326</v>
      </c>
      <c r="BI17" s="50">
        <f t="shared" si="22"/>
        <v>51.257861635220124</v>
      </c>
      <c r="BJ17" s="388">
        <v>310</v>
      </c>
      <c r="BK17" s="51">
        <f t="shared" si="23"/>
        <v>48.742138364779876</v>
      </c>
      <c r="BL17" s="385">
        <v>4843</v>
      </c>
      <c r="BM17" s="386">
        <v>2489</v>
      </c>
      <c r="BN17" s="43">
        <f t="shared" si="24"/>
        <v>51.39376419574644</v>
      </c>
      <c r="BO17" s="386">
        <v>2354</v>
      </c>
      <c r="BP17" s="44">
        <f t="shared" si="25"/>
        <v>48.60623580425356</v>
      </c>
      <c r="BQ17" s="385">
        <v>1236</v>
      </c>
      <c r="BR17" s="388">
        <v>596</v>
      </c>
      <c r="BS17" s="43">
        <f t="shared" si="26"/>
        <v>48.22006472491909</v>
      </c>
      <c r="BT17" s="388">
        <v>640</v>
      </c>
      <c r="BU17" s="44">
        <f t="shared" si="27"/>
        <v>51.7799352750809</v>
      </c>
      <c r="BV17" s="385">
        <v>1780</v>
      </c>
      <c r="BW17" s="388">
        <v>840</v>
      </c>
      <c r="BX17" s="43">
        <f t="shared" si="28"/>
        <v>47.19101123595505</v>
      </c>
      <c r="BY17" s="388">
        <v>940</v>
      </c>
      <c r="BZ17" s="44">
        <f t="shared" si="29"/>
        <v>52.80898876404494</v>
      </c>
      <c r="CA17" s="387">
        <v>968</v>
      </c>
      <c r="CB17" s="388">
        <v>486</v>
      </c>
      <c r="CC17" s="46">
        <f t="shared" si="30"/>
        <v>50.20661157024794</v>
      </c>
      <c r="CD17" s="388">
        <v>482</v>
      </c>
      <c r="CE17" s="93">
        <f t="shared" si="31"/>
        <v>49.79338842975206</v>
      </c>
      <c r="CF17" s="39">
        <f t="shared" si="32"/>
        <v>57274</v>
      </c>
      <c r="CG17" s="379">
        <f t="shared" si="33"/>
        <v>4.421490633841688</v>
      </c>
      <c r="CH17" s="395" t="s">
        <v>71</v>
      </c>
    </row>
    <row r="18" spans="1:86" ht="19.5" customHeight="1">
      <c r="A18" s="860" t="s">
        <v>72</v>
      </c>
      <c r="B18" s="861"/>
      <c r="C18" s="863"/>
      <c r="D18" s="385">
        <v>13046</v>
      </c>
      <c r="E18" s="386">
        <v>6381</v>
      </c>
      <c r="F18" s="43">
        <f t="shared" si="2"/>
        <v>48.911543768204815</v>
      </c>
      <c r="G18" s="386">
        <v>6665</v>
      </c>
      <c r="H18" s="44">
        <f t="shared" si="3"/>
        <v>51.088456231795185</v>
      </c>
      <c r="I18" s="385">
        <v>15132</v>
      </c>
      <c r="J18" s="386">
        <v>7788</v>
      </c>
      <c r="K18" s="43">
        <f t="shared" si="4"/>
        <v>51.4670896114195</v>
      </c>
      <c r="L18" s="386">
        <v>7344</v>
      </c>
      <c r="M18" s="44">
        <f t="shared" si="5"/>
        <v>48.53291038858049</v>
      </c>
      <c r="N18" s="387">
        <v>432</v>
      </c>
      <c r="O18" s="388">
        <v>206</v>
      </c>
      <c r="P18" s="46">
        <f t="shared" si="6"/>
        <v>47.68518518518518</v>
      </c>
      <c r="Q18" s="388">
        <v>226</v>
      </c>
      <c r="R18" s="47">
        <f t="shared" si="7"/>
        <v>52.31481481481482</v>
      </c>
      <c r="S18" s="385">
        <v>1306</v>
      </c>
      <c r="T18" s="388">
        <v>630</v>
      </c>
      <c r="U18" s="43">
        <f t="shared" si="8"/>
        <v>48.23889739663094</v>
      </c>
      <c r="V18" s="388">
        <v>676</v>
      </c>
      <c r="W18" s="44">
        <f t="shared" si="9"/>
        <v>51.76110260336907</v>
      </c>
      <c r="X18" s="385">
        <v>2549</v>
      </c>
      <c r="Y18" s="386">
        <v>1232</v>
      </c>
      <c r="Z18" s="43">
        <f t="shared" si="0"/>
        <v>48.332679482149864</v>
      </c>
      <c r="AA18" s="386">
        <v>1317</v>
      </c>
      <c r="AB18" s="44">
        <f t="shared" si="10"/>
        <v>51.667320517850136</v>
      </c>
      <c r="AC18" s="387">
        <v>458</v>
      </c>
      <c r="AD18" s="388">
        <v>214</v>
      </c>
      <c r="AE18" s="46">
        <f t="shared" si="11"/>
        <v>46.724890829694324</v>
      </c>
      <c r="AF18" s="388">
        <v>244</v>
      </c>
      <c r="AG18" s="47">
        <f t="shared" si="1"/>
        <v>53.275109170305676</v>
      </c>
      <c r="AH18" s="387">
        <v>496</v>
      </c>
      <c r="AI18" s="388">
        <v>242</v>
      </c>
      <c r="AJ18" s="46">
        <f t="shared" si="12"/>
        <v>48.79032258064516</v>
      </c>
      <c r="AK18" s="388">
        <v>254</v>
      </c>
      <c r="AL18" s="47">
        <f t="shared" si="13"/>
        <v>51.20967741935484</v>
      </c>
      <c r="AM18" s="387">
        <v>933</v>
      </c>
      <c r="AN18" s="388">
        <v>450</v>
      </c>
      <c r="AO18" s="46">
        <f t="shared" si="14"/>
        <v>48.231511254019296</v>
      </c>
      <c r="AP18" s="388">
        <v>483</v>
      </c>
      <c r="AQ18" s="47">
        <f t="shared" si="15"/>
        <v>51.76848874598071</v>
      </c>
      <c r="AR18" s="387">
        <v>279</v>
      </c>
      <c r="AS18" s="388">
        <v>144</v>
      </c>
      <c r="AT18" s="46">
        <f t="shared" si="16"/>
        <v>51.61290322580645</v>
      </c>
      <c r="AU18" s="388">
        <v>135</v>
      </c>
      <c r="AV18" s="47">
        <f t="shared" si="17"/>
        <v>48.38709677419355</v>
      </c>
      <c r="AW18" s="385">
        <v>1257</v>
      </c>
      <c r="AX18" s="388">
        <v>567</v>
      </c>
      <c r="AY18" s="43">
        <f t="shared" si="18"/>
        <v>45.10739856801909</v>
      </c>
      <c r="AZ18" s="388">
        <v>690</v>
      </c>
      <c r="BA18" s="44">
        <f t="shared" si="19"/>
        <v>54.8926014319809</v>
      </c>
      <c r="BB18" s="387">
        <v>904</v>
      </c>
      <c r="BC18" s="388">
        <v>465</v>
      </c>
      <c r="BD18" s="46">
        <f t="shared" si="20"/>
        <v>51.43805309734514</v>
      </c>
      <c r="BE18" s="388">
        <v>439</v>
      </c>
      <c r="BF18" s="47">
        <f t="shared" si="21"/>
        <v>48.56194690265487</v>
      </c>
      <c r="BG18" s="387">
        <v>634</v>
      </c>
      <c r="BH18" s="388">
        <v>279</v>
      </c>
      <c r="BI18" s="50">
        <f t="shared" si="22"/>
        <v>44.00630914826498</v>
      </c>
      <c r="BJ18" s="388">
        <v>355</v>
      </c>
      <c r="BK18" s="51">
        <f t="shared" si="23"/>
        <v>55.99369085173501</v>
      </c>
      <c r="BL18" s="385">
        <v>3563</v>
      </c>
      <c r="BM18" s="386">
        <v>1797</v>
      </c>
      <c r="BN18" s="43">
        <f t="shared" si="24"/>
        <v>50.4350266629245</v>
      </c>
      <c r="BO18" s="386">
        <v>1766</v>
      </c>
      <c r="BP18" s="44">
        <f t="shared" si="25"/>
        <v>49.56497333707549</v>
      </c>
      <c r="BQ18" s="385">
        <v>1079</v>
      </c>
      <c r="BR18" s="388">
        <v>504</v>
      </c>
      <c r="BS18" s="43">
        <f t="shared" si="26"/>
        <v>46.70991658943466</v>
      </c>
      <c r="BT18" s="388">
        <v>575</v>
      </c>
      <c r="BU18" s="44">
        <f t="shared" si="27"/>
        <v>53.29008341056534</v>
      </c>
      <c r="BV18" s="385">
        <v>1503</v>
      </c>
      <c r="BW18" s="388">
        <v>725</v>
      </c>
      <c r="BX18" s="43">
        <f t="shared" si="28"/>
        <v>48.23685961410512</v>
      </c>
      <c r="BY18" s="388">
        <v>778</v>
      </c>
      <c r="BZ18" s="44">
        <f t="shared" si="29"/>
        <v>51.76314038589488</v>
      </c>
      <c r="CA18" s="387">
        <v>802</v>
      </c>
      <c r="CB18" s="388">
        <v>398</v>
      </c>
      <c r="CC18" s="46">
        <f t="shared" si="30"/>
        <v>49.62593516209476</v>
      </c>
      <c r="CD18" s="388">
        <v>404</v>
      </c>
      <c r="CE18" s="93">
        <f t="shared" si="31"/>
        <v>50.374064837905244</v>
      </c>
      <c r="CF18" s="39">
        <f t="shared" si="32"/>
        <v>44373</v>
      </c>
      <c r="CG18" s="379">
        <f t="shared" si="33"/>
        <v>3.4255474368030385</v>
      </c>
      <c r="CH18" s="395" t="s">
        <v>72</v>
      </c>
    </row>
    <row r="19" spans="1:86" ht="19.5" customHeight="1">
      <c r="A19" s="860" t="s">
        <v>73</v>
      </c>
      <c r="B19" s="861"/>
      <c r="C19" s="863"/>
      <c r="D19" s="385">
        <v>9703</v>
      </c>
      <c r="E19" s="386">
        <v>4425</v>
      </c>
      <c r="F19" s="43">
        <f t="shared" si="2"/>
        <v>45.60445223126868</v>
      </c>
      <c r="G19" s="386">
        <v>5278</v>
      </c>
      <c r="H19" s="44">
        <f t="shared" si="3"/>
        <v>54.39554776873132</v>
      </c>
      <c r="I19" s="385">
        <v>10507</v>
      </c>
      <c r="J19" s="386">
        <v>4802</v>
      </c>
      <c r="K19" s="43">
        <f t="shared" si="4"/>
        <v>45.70286475682878</v>
      </c>
      <c r="L19" s="386">
        <v>5705</v>
      </c>
      <c r="M19" s="44">
        <f t="shared" si="5"/>
        <v>54.297135243171226</v>
      </c>
      <c r="N19" s="387">
        <v>336</v>
      </c>
      <c r="O19" s="388">
        <v>150</v>
      </c>
      <c r="P19" s="46">
        <f t="shared" si="6"/>
        <v>44.642857142857146</v>
      </c>
      <c r="Q19" s="388">
        <v>186</v>
      </c>
      <c r="R19" s="47">
        <f t="shared" si="7"/>
        <v>55.35714285714286</v>
      </c>
      <c r="S19" s="385">
        <v>1151</v>
      </c>
      <c r="T19" s="388">
        <v>451</v>
      </c>
      <c r="U19" s="43">
        <f t="shared" si="8"/>
        <v>39.18331885317116</v>
      </c>
      <c r="V19" s="388">
        <v>700</v>
      </c>
      <c r="W19" s="44">
        <f t="shared" si="9"/>
        <v>60.81668114682884</v>
      </c>
      <c r="X19" s="385">
        <v>2105</v>
      </c>
      <c r="Y19" s="388">
        <v>937</v>
      </c>
      <c r="Z19" s="43">
        <f t="shared" si="0"/>
        <v>44.51306413301663</v>
      </c>
      <c r="AA19" s="386">
        <v>1168</v>
      </c>
      <c r="AB19" s="44">
        <f t="shared" si="10"/>
        <v>55.48693586698338</v>
      </c>
      <c r="AC19" s="387">
        <v>388</v>
      </c>
      <c r="AD19" s="388">
        <v>183</v>
      </c>
      <c r="AE19" s="46">
        <f t="shared" si="11"/>
        <v>47.16494845360825</v>
      </c>
      <c r="AF19" s="388">
        <v>205</v>
      </c>
      <c r="AG19" s="47">
        <f t="shared" si="1"/>
        <v>52.83505154639175</v>
      </c>
      <c r="AH19" s="387">
        <v>427</v>
      </c>
      <c r="AI19" s="388">
        <v>180</v>
      </c>
      <c r="AJ19" s="46">
        <f t="shared" si="12"/>
        <v>42.15456674473068</v>
      </c>
      <c r="AK19" s="388">
        <v>247</v>
      </c>
      <c r="AL19" s="47">
        <f t="shared" si="13"/>
        <v>57.84543325526932</v>
      </c>
      <c r="AM19" s="387">
        <v>814</v>
      </c>
      <c r="AN19" s="388">
        <v>348</v>
      </c>
      <c r="AO19" s="46">
        <f t="shared" si="14"/>
        <v>42.75184275184275</v>
      </c>
      <c r="AP19" s="388">
        <v>466</v>
      </c>
      <c r="AQ19" s="47">
        <f t="shared" si="15"/>
        <v>57.24815724815725</v>
      </c>
      <c r="AR19" s="387">
        <v>244</v>
      </c>
      <c r="AS19" s="388">
        <v>100</v>
      </c>
      <c r="AT19" s="46">
        <f t="shared" si="16"/>
        <v>40.98360655737705</v>
      </c>
      <c r="AU19" s="388">
        <v>144</v>
      </c>
      <c r="AV19" s="47">
        <f t="shared" si="17"/>
        <v>59.01639344262295</v>
      </c>
      <c r="AW19" s="385">
        <v>1151</v>
      </c>
      <c r="AX19" s="388">
        <v>539</v>
      </c>
      <c r="AY19" s="43">
        <f t="shared" si="18"/>
        <v>46.82884448305821</v>
      </c>
      <c r="AZ19" s="388">
        <v>612</v>
      </c>
      <c r="BA19" s="44">
        <f t="shared" si="19"/>
        <v>53.171155516941795</v>
      </c>
      <c r="BB19" s="387">
        <v>809</v>
      </c>
      <c r="BC19" s="388">
        <v>358</v>
      </c>
      <c r="BD19" s="46">
        <f t="shared" si="20"/>
        <v>44.25216316440049</v>
      </c>
      <c r="BE19" s="388">
        <v>451</v>
      </c>
      <c r="BF19" s="47">
        <f t="shared" si="21"/>
        <v>55.74783683559951</v>
      </c>
      <c r="BG19" s="387">
        <v>625</v>
      </c>
      <c r="BH19" s="388">
        <v>281</v>
      </c>
      <c r="BI19" s="50">
        <f t="shared" si="22"/>
        <v>44.96</v>
      </c>
      <c r="BJ19" s="388">
        <v>344</v>
      </c>
      <c r="BK19" s="51">
        <f t="shared" si="23"/>
        <v>55.04</v>
      </c>
      <c r="BL19" s="385">
        <v>2405</v>
      </c>
      <c r="BM19" s="386">
        <v>1134</v>
      </c>
      <c r="BN19" s="43">
        <f t="shared" si="24"/>
        <v>47.15176715176715</v>
      </c>
      <c r="BO19" s="386">
        <v>1271</v>
      </c>
      <c r="BP19" s="44">
        <f t="shared" si="25"/>
        <v>52.84823284823285</v>
      </c>
      <c r="BQ19" s="387">
        <v>980</v>
      </c>
      <c r="BR19" s="388">
        <v>413</v>
      </c>
      <c r="BS19" s="43">
        <f t="shared" si="26"/>
        <v>42.142857142857146</v>
      </c>
      <c r="BT19" s="388">
        <v>567</v>
      </c>
      <c r="BU19" s="44">
        <f t="shared" si="27"/>
        <v>57.85714285714286</v>
      </c>
      <c r="BV19" s="385">
        <v>1269</v>
      </c>
      <c r="BW19" s="388">
        <v>582</v>
      </c>
      <c r="BX19" s="43">
        <f t="shared" si="28"/>
        <v>45.8628841607565</v>
      </c>
      <c r="BY19" s="388">
        <v>687</v>
      </c>
      <c r="BZ19" s="44">
        <f t="shared" si="29"/>
        <v>54.1371158392435</v>
      </c>
      <c r="CA19" s="387">
        <v>859</v>
      </c>
      <c r="CB19" s="388">
        <v>358</v>
      </c>
      <c r="CC19" s="46">
        <f t="shared" si="30"/>
        <v>41.67636786961583</v>
      </c>
      <c r="CD19" s="388">
        <v>501</v>
      </c>
      <c r="CE19" s="93">
        <f t="shared" si="31"/>
        <v>58.323632130384176</v>
      </c>
      <c r="CF19" s="39">
        <f t="shared" si="32"/>
        <v>33773</v>
      </c>
      <c r="CG19" s="379">
        <f t="shared" si="33"/>
        <v>2.6072389422204725</v>
      </c>
      <c r="CH19" s="395" t="s">
        <v>73</v>
      </c>
    </row>
    <row r="20" spans="1:86" ht="19.5" customHeight="1">
      <c r="A20" s="860" t="s">
        <v>74</v>
      </c>
      <c r="B20" s="861"/>
      <c r="C20" s="863"/>
      <c r="D20" s="385">
        <v>6990</v>
      </c>
      <c r="E20" s="386">
        <v>3087</v>
      </c>
      <c r="F20" s="43">
        <f t="shared" si="2"/>
        <v>44.163090128755364</v>
      </c>
      <c r="G20" s="386">
        <v>3903</v>
      </c>
      <c r="H20" s="44">
        <f t="shared" si="3"/>
        <v>55.836909871244636</v>
      </c>
      <c r="I20" s="385">
        <v>6841</v>
      </c>
      <c r="J20" s="386">
        <v>3158</v>
      </c>
      <c r="K20" s="43">
        <f t="shared" si="4"/>
        <v>46.16284168981143</v>
      </c>
      <c r="L20" s="386">
        <v>3683</v>
      </c>
      <c r="M20" s="44">
        <f t="shared" si="5"/>
        <v>53.83715831018857</v>
      </c>
      <c r="N20" s="387">
        <v>308</v>
      </c>
      <c r="O20" s="388">
        <v>121</v>
      </c>
      <c r="P20" s="46">
        <f t="shared" si="6"/>
        <v>39.285714285714285</v>
      </c>
      <c r="Q20" s="388">
        <v>187</v>
      </c>
      <c r="R20" s="47">
        <f t="shared" si="7"/>
        <v>60.71428571428571</v>
      </c>
      <c r="S20" s="385">
        <v>1032</v>
      </c>
      <c r="T20" s="388">
        <v>426</v>
      </c>
      <c r="U20" s="43">
        <f t="shared" si="8"/>
        <v>41.27906976744186</v>
      </c>
      <c r="V20" s="388">
        <v>606</v>
      </c>
      <c r="W20" s="44">
        <f t="shared" si="9"/>
        <v>58.720930232558146</v>
      </c>
      <c r="X20" s="385">
        <v>1648</v>
      </c>
      <c r="Y20" s="388">
        <v>709</v>
      </c>
      <c r="Z20" s="43">
        <f t="shared" si="0"/>
        <v>43.021844660194176</v>
      </c>
      <c r="AA20" s="388">
        <v>939</v>
      </c>
      <c r="AB20" s="44">
        <f t="shared" si="10"/>
        <v>56.978155339805824</v>
      </c>
      <c r="AC20" s="387">
        <v>322</v>
      </c>
      <c r="AD20" s="388">
        <v>136</v>
      </c>
      <c r="AE20" s="46">
        <f t="shared" si="11"/>
        <v>42.2360248447205</v>
      </c>
      <c r="AF20" s="388">
        <v>186</v>
      </c>
      <c r="AG20" s="47">
        <f t="shared" si="1"/>
        <v>57.7639751552795</v>
      </c>
      <c r="AH20" s="387">
        <v>310</v>
      </c>
      <c r="AI20" s="388">
        <v>134</v>
      </c>
      <c r="AJ20" s="46">
        <f t="shared" si="12"/>
        <v>43.225806451612904</v>
      </c>
      <c r="AK20" s="388">
        <v>176</v>
      </c>
      <c r="AL20" s="47">
        <f t="shared" si="13"/>
        <v>56.774193548387096</v>
      </c>
      <c r="AM20" s="387">
        <v>725</v>
      </c>
      <c r="AN20" s="388">
        <v>344</v>
      </c>
      <c r="AO20" s="46">
        <f t="shared" si="14"/>
        <v>47.44827586206897</v>
      </c>
      <c r="AP20" s="388">
        <v>381</v>
      </c>
      <c r="AQ20" s="47">
        <f t="shared" si="15"/>
        <v>52.55172413793103</v>
      </c>
      <c r="AR20" s="387">
        <v>197</v>
      </c>
      <c r="AS20" s="388">
        <v>89</v>
      </c>
      <c r="AT20" s="46">
        <f t="shared" si="16"/>
        <v>45.17766497461929</v>
      </c>
      <c r="AU20" s="388">
        <v>108</v>
      </c>
      <c r="AV20" s="47">
        <f t="shared" si="17"/>
        <v>54.82233502538071</v>
      </c>
      <c r="AW20" s="387">
        <v>974</v>
      </c>
      <c r="AX20" s="388">
        <v>440</v>
      </c>
      <c r="AY20" s="43">
        <f t="shared" si="18"/>
        <v>45.17453798767967</v>
      </c>
      <c r="AZ20" s="388">
        <v>534</v>
      </c>
      <c r="BA20" s="44">
        <f t="shared" si="19"/>
        <v>54.82546201232032</v>
      </c>
      <c r="BB20" s="387">
        <v>637</v>
      </c>
      <c r="BC20" s="388">
        <v>265</v>
      </c>
      <c r="BD20" s="46">
        <f t="shared" si="20"/>
        <v>41.60125588697017</v>
      </c>
      <c r="BE20" s="388">
        <v>372</v>
      </c>
      <c r="BF20" s="47">
        <f t="shared" si="21"/>
        <v>58.398744113029835</v>
      </c>
      <c r="BG20" s="387">
        <v>532</v>
      </c>
      <c r="BH20" s="388">
        <v>228</v>
      </c>
      <c r="BI20" s="50">
        <f t="shared" si="22"/>
        <v>42.857142857142854</v>
      </c>
      <c r="BJ20" s="388">
        <v>304</v>
      </c>
      <c r="BK20" s="51">
        <f t="shared" si="23"/>
        <v>57.14285714285714</v>
      </c>
      <c r="BL20" s="385">
        <v>1622</v>
      </c>
      <c r="BM20" s="388">
        <v>715</v>
      </c>
      <c r="BN20" s="43">
        <f t="shared" si="24"/>
        <v>44.081381011097406</v>
      </c>
      <c r="BO20" s="388">
        <v>907</v>
      </c>
      <c r="BP20" s="44">
        <f t="shared" si="25"/>
        <v>55.918618988902594</v>
      </c>
      <c r="BQ20" s="387">
        <v>765</v>
      </c>
      <c r="BR20" s="388">
        <v>312</v>
      </c>
      <c r="BS20" s="43">
        <f t="shared" si="26"/>
        <v>40.78431372549019</v>
      </c>
      <c r="BT20" s="388">
        <v>453</v>
      </c>
      <c r="BU20" s="44">
        <f t="shared" si="27"/>
        <v>59.21568627450981</v>
      </c>
      <c r="BV20" s="385">
        <v>1013</v>
      </c>
      <c r="BW20" s="388">
        <v>438</v>
      </c>
      <c r="BX20" s="43">
        <f t="shared" si="28"/>
        <v>43.237907206317864</v>
      </c>
      <c r="BY20" s="388">
        <v>575</v>
      </c>
      <c r="BZ20" s="44">
        <f t="shared" si="29"/>
        <v>56.76209279368213</v>
      </c>
      <c r="CA20" s="387">
        <v>650</v>
      </c>
      <c r="CB20" s="388">
        <v>277</v>
      </c>
      <c r="CC20" s="46">
        <f t="shared" si="30"/>
        <v>42.61538461538461</v>
      </c>
      <c r="CD20" s="388">
        <v>373</v>
      </c>
      <c r="CE20" s="93">
        <f t="shared" si="31"/>
        <v>57.38461538461539</v>
      </c>
      <c r="CF20" s="39">
        <f t="shared" si="32"/>
        <v>24566</v>
      </c>
      <c r="CG20" s="379">
        <f t="shared" si="33"/>
        <v>1.896468535652389</v>
      </c>
      <c r="CH20" s="395" t="s">
        <v>74</v>
      </c>
    </row>
    <row r="21" spans="1:86" ht="19.5" customHeight="1">
      <c r="A21" s="860" t="s">
        <v>75</v>
      </c>
      <c r="B21" s="861"/>
      <c r="C21" s="863"/>
      <c r="D21" s="385">
        <v>4695</v>
      </c>
      <c r="E21" s="386">
        <v>1903</v>
      </c>
      <c r="F21" s="43">
        <f t="shared" si="2"/>
        <v>40.53248136315229</v>
      </c>
      <c r="G21" s="386">
        <v>2792</v>
      </c>
      <c r="H21" s="44">
        <f t="shared" si="3"/>
        <v>59.46751863684771</v>
      </c>
      <c r="I21" s="385">
        <v>4534</v>
      </c>
      <c r="J21" s="386">
        <v>1854</v>
      </c>
      <c r="K21" s="43">
        <f t="shared" si="4"/>
        <v>40.89104543449493</v>
      </c>
      <c r="L21" s="386">
        <v>2680</v>
      </c>
      <c r="M21" s="44">
        <f t="shared" si="5"/>
        <v>59.108954565505066</v>
      </c>
      <c r="N21" s="387">
        <v>218</v>
      </c>
      <c r="O21" s="388">
        <v>98</v>
      </c>
      <c r="P21" s="46">
        <f t="shared" si="6"/>
        <v>44.95412844036697</v>
      </c>
      <c r="Q21" s="388">
        <v>120</v>
      </c>
      <c r="R21" s="47">
        <f t="shared" si="7"/>
        <v>55.04587155963303</v>
      </c>
      <c r="S21" s="387">
        <v>661</v>
      </c>
      <c r="T21" s="388">
        <v>259</v>
      </c>
      <c r="U21" s="43">
        <f t="shared" si="8"/>
        <v>39.183055975794254</v>
      </c>
      <c r="V21" s="388">
        <v>402</v>
      </c>
      <c r="W21" s="44">
        <f t="shared" si="9"/>
        <v>60.816944024205746</v>
      </c>
      <c r="X21" s="385">
        <v>1191</v>
      </c>
      <c r="Y21" s="388">
        <v>475</v>
      </c>
      <c r="Z21" s="43">
        <f t="shared" si="0"/>
        <v>39.88245172124265</v>
      </c>
      <c r="AA21" s="388">
        <v>716</v>
      </c>
      <c r="AB21" s="44">
        <f t="shared" si="10"/>
        <v>60.11754827875735</v>
      </c>
      <c r="AC21" s="387">
        <v>188</v>
      </c>
      <c r="AD21" s="388">
        <v>66</v>
      </c>
      <c r="AE21" s="46">
        <f t="shared" si="11"/>
        <v>35.1063829787234</v>
      </c>
      <c r="AF21" s="388">
        <v>122</v>
      </c>
      <c r="AG21" s="47">
        <f t="shared" si="1"/>
        <v>64.8936170212766</v>
      </c>
      <c r="AH21" s="387">
        <v>247</v>
      </c>
      <c r="AI21" s="388">
        <v>105</v>
      </c>
      <c r="AJ21" s="46">
        <f t="shared" si="12"/>
        <v>42.51012145748988</v>
      </c>
      <c r="AK21" s="388">
        <v>142</v>
      </c>
      <c r="AL21" s="47">
        <f t="shared" si="13"/>
        <v>57.48987854251012</v>
      </c>
      <c r="AM21" s="387">
        <v>517</v>
      </c>
      <c r="AN21" s="388">
        <v>221</v>
      </c>
      <c r="AO21" s="46">
        <f t="shared" si="14"/>
        <v>42.74661508704062</v>
      </c>
      <c r="AP21" s="388">
        <v>296</v>
      </c>
      <c r="AQ21" s="47">
        <f t="shared" si="15"/>
        <v>57.25338491295938</v>
      </c>
      <c r="AR21" s="387">
        <v>178</v>
      </c>
      <c r="AS21" s="388">
        <v>65</v>
      </c>
      <c r="AT21" s="46">
        <f t="shared" si="16"/>
        <v>36.51685393258427</v>
      </c>
      <c r="AU21" s="388">
        <v>113</v>
      </c>
      <c r="AV21" s="47">
        <f t="shared" si="17"/>
        <v>63.48314606741573</v>
      </c>
      <c r="AW21" s="387">
        <v>674</v>
      </c>
      <c r="AX21" s="388">
        <v>300</v>
      </c>
      <c r="AY21" s="43">
        <f t="shared" si="18"/>
        <v>44.510385756676556</v>
      </c>
      <c r="AZ21" s="388">
        <v>374</v>
      </c>
      <c r="BA21" s="44">
        <f t="shared" si="19"/>
        <v>55.48961424332344</v>
      </c>
      <c r="BB21" s="387">
        <v>361</v>
      </c>
      <c r="BC21" s="388">
        <v>147</v>
      </c>
      <c r="BD21" s="46">
        <f t="shared" si="20"/>
        <v>40.7202216066482</v>
      </c>
      <c r="BE21" s="388">
        <v>214</v>
      </c>
      <c r="BF21" s="47">
        <f t="shared" si="21"/>
        <v>59.2797783933518</v>
      </c>
      <c r="BG21" s="387">
        <v>412</v>
      </c>
      <c r="BH21" s="388">
        <v>196</v>
      </c>
      <c r="BI21" s="50">
        <f t="shared" si="22"/>
        <v>47.57281553398058</v>
      </c>
      <c r="BJ21" s="388">
        <v>216</v>
      </c>
      <c r="BK21" s="51">
        <f t="shared" si="23"/>
        <v>52.42718446601942</v>
      </c>
      <c r="BL21" s="387">
        <v>964</v>
      </c>
      <c r="BM21" s="388">
        <v>419</v>
      </c>
      <c r="BN21" s="43">
        <f t="shared" si="24"/>
        <v>43.46473029045643</v>
      </c>
      <c r="BO21" s="388">
        <v>545</v>
      </c>
      <c r="BP21" s="44">
        <f t="shared" si="25"/>
        <v>56.53526970954357</v>
      </c>
      <c r="BQ21" s="387">
        <v>599</v>
      </c>
      <c r="BR21" s="388">
        <v>236</v>
      </c>
      <c r="BS21" s="43">
        <f t="shared" si="26"/>
        <v>39.39899833055092</v>
      </c>
      <c r="BT21" s="388">
        <v>363</v>
      </c>
      <c r="BU21" s="44">
        <f t="shared" si="27"/>
        <v>60.60100166944908</v>
      </c>
      <c r="BV21" s="387">
        <v>655</v>
      </c>
      <c r="BW21" s="388">
        <v>245</v>
      </c>
      <c r="BX21" s="43">
        <f t="shared" si="28"/>
        <v>37.404580152671755</v>
      </c>
      <c r="BY21" s="388">
        <v>410</v>
      </c>
      <c r="BZ21" s="44">
        <f t="shared" si="29"/>
        <v>62.59541984732825</v>
      </c>
      <c r="CA21" s="387">
        <v>498</v>
      </c>
      <c r="CB21" s="388">
        <v>222</v>
      </c>
      <c r="CC21" s="46">
        <f t="shared" si="30"/>
        <v>44.57831325301205</v>
      </c>
      <c r="CD21" s="388">
        <v>276</v>
      </c>
      <c r="CE21" s="93">
        <f t="shared" si="31"/>
        <v>55.42168674698795</v>
      </c>
      <c r="CF21" s="39">
        <f t="shared" si="32"/>
        <v>16592</v>
      </c>
      <c r="CG21" s="379">
        <f t="shared" si="33"/>
        <v>1.280884390765466</v>
      </c>
      <c r="CH21" s="395" t="s">
        <v>75</v>
      </c>
    </row>
    <row r="22" spans="1:86" ht="19.5" customHeight="1">
      <c r="A22" s="860" t="s">
        <v>76</v>
      </c>
      <c r="B22" s="861"/>
      <c r="C22" s="863"/>
      <c r="D22" s="385">
        <v>3665</v>
      </c>
      <c r="E22" s="386">
        <v>1506</v>
      </c>
      <c r="F22" s="43">
        <f t="shared" si="2"/>
        <v>41.091405184174626</v>
      </c>
      <c r="G22" s="386">
        <v>2159</v>
      </c>
      <c r="H22" s="44">
        <f t="shared" si="3"/>
        <v>58.908594815825374</v>
      </c>
      <c r="I22" s="385">
        <v>3394</v>
      </c>
      <c r="J22" s="386">
        <v>1452</v>
      </c>
      <c r="K22" s="43">
        <f t="shared" si="4"/>
        <v>42.781378903948145</v>
      </c>
      <c r="L22" s="386">
        <v>1942</v>
      </c>
      <c r="M22" s="44">
        <f t="shared" si="5"/>
        <v>57.218621096051855</v>
      </c>
      <c r="N22" s="387">
        <v>183</v>
      </c>
      <c r="O22" s="388">
        <v>97</v>
      </c>
      <c r="P22" s="46">
        <f t="shared" si="6"/>
        <v>53.00546448087432</v>
      </c>
      <c r="Q22" s="388">
        <v>86</v>
      </c>
      <c r="R22" s="47">
        <f t="shared" si="7"/>
        <v>46.994535519125684</v>
      </c>
      <c r="S22" s="387">
        <v>545</v>
      </c>
      <c r="T22" s="388">
        <v>245</v>
      </c>
      <c r="U22" s="43">
        <f t="shared" si="8"/>
        <v>44.95412844036697</v>
      </c>
      <c r="V22" s="388">
        <v>300</v>
      </c>
      <c r="W22" s="44">
        <f t="shared" si="9"/>
        <v>55.04587155963303</v>
      </c>
      <c r="X22" s="387">
        <v>991</v>
      </c>
      <c r="Y22" s="388">
        <v>441</v>
      </c>
      <c r="Z22" s="43">
        <f t="shared" si="0"/>
        <v>44.50050454086781</v>
      </c>
      <c r="AA22" s="388">
        <v>550</v>
      </c>
      <c r="AB22" s="44">
        <f t="shared" si="10"/>
        <v>55.499495459132184</v>
      </c>
      <c r="AC22" s="387">
        <v>194</v>
      </c>
      <c r="AD22" s="388">
        <v>95</v>
      </c>
      <c r="AE22" s="46">
        <f t="shared" si="11"/>
        <v>48.96907216494845</v>
      </c>
      <c r="AF22" s="388">
        <v>99</v>
      </c>
      <c r="AG22" s="47">
        <f t="shared" si="1"/>
        <v>51.03092783505154</v>
      </c>
      <c r="AH22" s="387">
        <v>168</v>
      </c>
      <c r="AI22" s="388">
        <v>64</v>
      </c>
      <c r="AJ22" s="46">
        <f t="shared" si="12"/>
        <v>38.095238095238095</v>
      </c>
      <c r="AK22" s="388">
        <v>104</v>
      </c>
      <c r="AL22" s="47">
        <f t="shared" si="13"/>
        <v>61.904761904761905</v>
      </c>
      <c r="AM22" s="387">
        <v>396</v>
      </c>
      <c r="AN22" s="388">
        <v>166</v>
      </c>
      <c r="AO22" s="46">
        <f t="shared" si="14"/>
        <v>41.91919191919192</v>
      </c>
      <c r="AP22" s="388">
        <v>230</v>
      </c>
      <c r="AQ22" s="47">
        <f t="shared" si="15"/>
        <v>58.080808080808076</v>
      </c>
      <c r="AR22" s="387">
        <v>168</v>
      </c>
      <c r="AS22" s="388">
        <v>78</v>
      </c>
      <c r="AT22" s="46">
        <f t="shared" si="16"/>
        <v>46.42857142857143</v>
      </c>
      <c r="AU22" s="388">
        <v>90</v>
      </c>
      <c r="AV22" s="47">
        <f t="shared" si="17"/>
        <v>53.57142857142857</v>
      </c>
      <c r="AW22" s="387">
        <v>647</v>
      </c>
      <c r="AX22" s="388">
        <v>298</v>
      </c>
      <c r="AY22" s="43">
        <f t="shared" si="18"/>
        <v>46.05873261205564</v>
      </c>
      <c r="AZ22" s="388">
        <v>349</v>
      </c>
      <c r="BA22" s="44">
        <f t="shared" si="19"/>
        <v>53.94126738794436</v>
      </c>
      <c r="BB22" s="387">
        <v>412</v>
      </c>
      <c r="BC22" s="388">
        <v>190</v>
      </c>
      <c r="BD22" s="46">
        <f t="shared" si="20"/>
        <v>46.116504854368934</v>
      </c>
      <c r="BE22" s="388">
        <v>222</v>
      </c>
      <c r="BF22" s="47">
        <f t="shared" si="21"/>
        <v>53.883495145631066</v>
      </c>
      <c r="BG22" s="387">
        <v>382</v>
      </c>
      <c r="BH22" s="388">
        <v>190</v>
      </c>
      <c r="BI22" s="50">
        <f t="shared" si="22"/>
        <v>49.73821989528796</v>
      </c>
      <c r="BJ22" s="388">
        <v>192</v>
      </c>
      <c r="BK22" s="51">
        <f t="shared" si="23"/>
        <v>50.26178010471204</v>
      </c>
      <c r="BL22" s="387">
        <v>767</v>
      </c>
      <c r="BM22" s="388">
        <v>312</v>
      </c>
      <c r="BN22" s="43">
        <f t="shared" si="24"/>
        <v>40.67796610169492</v>
      </c>
      <c r="BO22" s="388">
        <v>455</v>
      </c>
      <c r="BP22" s="44">
        <f t="shared" si="25"/>
        <v>59.32203389830508</v>
      </c>
      <c r="BQ22" s="387">
        <v>427</v>
      </c>
      <c r="BR22" s="388">
        <v>185</v>
      </c>
      <c r="BS22" s="43">
        <f t="shared" si="26"/>
        <v>43.32552693208431</v>
      </c>
      <c r="BT22" s="388">
        <v>242</v>
      </c>
      <c r="BU22" s="44">
        <f t="shared" si="27"/>
        <v>56.674473067915685</v>
      </c>
      <c r="BV22" s="387">
        <v>640</v>
      </c>
      <c r="BW22" s="388">
        <v>291</v>
      </c>
      <c r="BX22" s="43">
        <f t="shared" si="28"/>
        <v>45.46875</v>
      </c>
      <c r="BY22" s="388">
        <v>349</v>
      </c>
      <c r="BZ22" s="44">
        <f t="shared" si="29"/>
        <v>54.53125</v>
      </c>
      <c r="CA22" s="387">
        <v>371</v>
      </c>
      <c r="CB22" s="388">
        <v>156</v>
      </c>
      <c r="CC22" s="46">
        <f t="shared" si="30"/>
        <v>42.04851752021563</v>
      </c>
      <c r="CD22" s="388">
        <v>215</v>
      </c>
      <c r="CE22" s="93">
        <f t="shared" si="31"/>
        <v>57.95148247978437</v>
      </c>
      <c r="CF22" s="39">
        <f t="shared" si="32"/>
        <v>13350</v>
      </c>
      <c r="CG22" s="379">
        <f>CF22/$CF$25*100</f>
        <v>1.0306055096865339</v>
      </c>
      <c r="CH22" s="395" t="s">
        <v>76</v>
      </c>
    </row>
    <row r="23" spans="1:86" ht="19.5" customHeight="1">
      <c r="A23" s="860" t="s">
        <v>77</v>
      </c>
      <c r="B23" s="861"/>
      <c r="C23" s="863"/>
      <c r="D23" s="385">
        <v>1370</v>
      </c>
      <c r="E23" s="388">
        <v>465</v>
      </c>
      <c r="F23" s="43">
        <f t="shared" si="2"/>
        <v>33.941605839416056</v>
      </c>
      <c r="G23" s="388">
        <v>905</v>
      </c>
      <c r="H23" s="44">
        <f t="shared" si="3"/>
        <v>66.05839416058394</v>
      </c>
      <c r="I23" s="385">
        <v>1270</v>
      </c>
      <c r="J23" s="388">
        <v>401</v>
      </c>
      <c r="K23" s="43">
        <f t="shared" si="4"/>
        <v>31.5748031496063</v>
      </c>
      <c r="L23" s="388">
        <v>869</v>
      </c>
      <c r="M23" s="44">
        <f t="shared" si="5"/>
        <v>68.4251968503937</v>
      </c>
      <c r="N23" s="387">
        <v>53</v>
      </c>
      <c r="O23" s="388">
        <v>23</v>
      </c>
      <c r="P23" s="46">
        <f t="shared" si="6"/>
        <v>43.39622641509434</v>
      </c>
      <c r="Q23" s="388">
        <v>30</v>
      </c>
      <c r="R23" s="47">
        <f t="shared" si="7"/>
        <v>56.60377358490566</v>
      </c>
      <c r="S23" s="387">
        <v>190</v>
      </c>
      <c r="T23" s="388">
        <v>53</v>
      </c>
      <c r="U23" s="43">
        <f t="shared" si="8"/>
        <v>27.89473684210526</v>
      </c>
      <c r="V23" s="388">
        <v>137</v>
      </c>
      <c r="W23" s="44">
        <f t="shared" si="9"/>
        <v>72.10526315789474</v>
      </c>
      <c r="X23" s="387">
        <v>374</v>
      </c>
      <c r="Y23" s="388">
        <v>105</v>
      </c>
      <c r="Z23" s="43">
        <f t="shared" si="0"/>
        <v>28.07486631016043</v>
      </c>
      <c r="AA23" s="388">
        <v>269</v>
      </c>
      <c r="AB23" s="44">
        <f t="shared" si="10"/>
        <v>71.92513368983957</v>
      </c>
      <c r="AC23" s="387">
        <v>69</v>
      </c>
      <c r="AD23" s="388">
        <v>16</v>
      </c>
      <c r="AE23" s="46">
        <f t="shared" si="11"/>
        <v>23.18840579710145</v>
      </c>
      <c r="AF23" s="388">
        <v>53</v>
      </c>
      <c r="AG23" s="47">
        <f t="shared" si="1"/>
        <v>76.81159420289855</v>
      </c>
      <c r="AH23" s="387">
        <v>79</v>
      </c>
      <c r="AI23" s="388">
        <v>24</v>
      </c>
      <c r="AJ23" s="46">
        <f t="shared" si="12"/>
        <v>30.37974683544304</v>
      </c>
      <c r="AK23" s="388">
        <v>55</v>
      </c>
      <c r="AL23" s="47">
        <f t="shared" si="13"/>
        <v>69.62025316455697</v>
      </c>
      <c r="AM23" s="387">
        <v>157</v>
      </c>
      <c r="AN23" s="388">
        <v>48</v>
      </c>
      <c r="AO23" s="46">
        <f t="shared" si="14"/>
        <v>30.573248407643312</v>
      </c>
      <c r="AP23" s="388">
        <v>109</v>
      </c>
      <c r="AQ23" s="47">
        <f t="shared" si="15"/>
        <v>69.42675159235668</v>
      </c>
      <c r="AR23" s="387">
        <v>64</v>
      </c>
      <c r="AS23" s="388">
        <v>27</v>
      </c>
      <c r="AT23" s="46">
        <f t="shared" si="16"/>
        <v>42.1875</v>
      </c>
      <c r="AU23" s="388">
        <v>37</v>
      </c>
      <c r="AV23" s="47">
        <f t="shared" si="17"/>
        <v>57.8125</v>
      </c>
      <c r="AW23" s="387">
        <v>202</v>
      </c>
      <c r="AX23" s="388">
        <v>80</v>
      </c>
      <c r="AY23" s="43">
        <f t="shared" si="18"/>
        <v>39.603960396039604</v>
      </c>
      <c r="AZ23" s="388">
        <v>122</v>
      </c>
      <c r="BA23" s="44">
        <f t="shared" si="19"/>
        <v>60.396039603960396</v>
      </c>
      <c r="BB23" s="387">
        <v>141</v>
      </c>
      <c r="BC23" s="388">
        <v>48</v>
      </c>
      <c r="BD23" s="46">
        <f t="shared" si="20"/>
        <v>34.04255319148936</v>
      </c>
      <c r="BE23" s="388">
        <v>93</v>
      </c>
      <c r="BF23" s="47">
        <f t="shared" si="21"/>
        <v>65.95744680851064</v>
      </c>
      <c r="BG23" s="387">
        <v>107</v>
      </c>
      <c r="BH23" s="388">
        <v>47</v>
      </c>
      <c r="BI23" s="50">
        <f t="shared" si="22"/>
        <v>43.925233644859816</v>
      </c>
      <c r="BJ23" s="388">
        <v>60</v>
      </c>
      <c r="BK23" s="51">
        <f t="shared" si="23"/>
        <v>56.074766355140184</v>
      </c>
      <c r="BL23" s="387">
        <v>260</v>
      </c>
      <c r="BM23" s="388">
        <v>82</v>
      </c>
      <c r="BN23" s="43">
        <f t="shared" si="24"/>
        <v>31.538461538461537</v>
      </c>
      <c r="BO23" s="388">
        <v>178</v>
      </c>
      <c r="BP23" s="44">
        <f t="shared" si="25"/>
        <v>68.46153846153847</v>
      </c>
      <c r="BQ23" s="387">
        <v>149</v>
      </c>
      <c r="BR23" s="388">
        <v>54</v>
      </c>
      <c r="BS23" s="43">
        <f t="shared" si="26"/>
        <v>36.241610738255034</v>
      </c>
      <c r="BT23" s="388">
        <v>95</v>
      </c>
      <c r="BU23" s="44">
        <f t="shared" si="27"/>
        <v>63.758389261744966</v>
      </c>
      <c r="BV23" s="387">
        <v>203</v>
      </c>
      <c r="BW23" s="388">
        <v>61</v>
      </c>
      <c r="BX23" s="43">
        <f t="shared" si="28"/>
        <v>30.049261083743843</v>
      </c>
      <c r="BY23" s="388">
        <v>142</v>
      </c>
      <c r="BZ23" s="44">
        <f t="shared" si="29"/>
        <v>69.95073891625616</v>
      </c>
      <c r="CA23" s="387">
        <v>134</v>
      </c>
      <c r="CB23" s="388">
        <v>44</v>
      </c>
      <c r="CC23" s="46">
        <f t="shared" si="30"/>
        <v>32.83582089552239</v>
      </c>
      <c r="CD23" s="388">
        <v>90</v>
      </c>
      <c r="CE23" s="93">
        <f t="shared" si="31"/>
        <v>67.16417910447761</v>
      </c>
      <c r="CF23" s="39">
        <f t="shared" si="32"/>
        <v>4822</v>
      </c>
      <c r="CG23" s="379">
        <f t="shared" si="33"/>
        <v>0.3722531661204843</v>
      </c>
      <c r="CH23" s="395" t="s">
        <v>77</v>
      </c>
    </row>
    <row r="24" spans="1:86" ht="19.5" customHeight="1" thickBot="1">
      <c r="A24" s="864" t="s">
        <v>78</v>
      </c>
      <c r="B24" s="865"/>
      <c r="C24" s="866"/>
      <c r="D24" s="387">
        <v>391</v>
      </c>
      <c r="E24" s="388">
        <v>84</v>
      </c>
      <c r="F24" s="43">
        <f t="shared" si="2"/>
        <v>21.483375959079286</v>
      </c>
      <c r="G24" s="388">
        <v>307</v>
      </c>
      <c r="H24" s="44">
        <f t="shared" si="3"/>
        <v>78.51662404092072</v>
      </c>
      <c r="I24" s="387">
        <v>343</v>
      </c>
      <c r="J24" s="388">
        <v>69</v>
      </c>
      <c r="K24" s="43">
        <f t="shared" si="4"/>
        <v>20.11661807580175</v>
      </c>
      <c r="L24" s="388">
        <v>274</v>
      </c>
      <c r="M24" s="44">
        <f t="shared" si="5"/>
        <v>79.88338192419825</v>
      </c>
      <c r="N24" s="387">
        <v>18</v>
      </c>
      <c r="O24" s="388">
        <v>5</v>
      </c>
      <c r="P24" s="46">
        <f t="shared" si="6"/>
        <v>27.77777777777778</v>
      </c>
      <c r="Q24" s="388">
        <v>13</v>
      </c>
      <c r="R24" s="47">
        <f t="shared" si="7"/>
        <v>72.22222222222221</v>
      </c>
      <c r="S24" s="387">
        <v>46</v>
      </c>
      <c r="T24" s="388">
        <v>14</v>
      </c>
      <c r="U24" s="43">
        <f t="shared" si="8"/>
        <v>30.434782608695656</v>
      </c>
      <c r="V24" s="388">
        <v>32</v>
      </c>
      <c r="W24" s="44">
        <f t="shared" si="9"/>
        <v>69.56521739130434</v>
      </c>
      <c r="X24" s="387">
        <v>89</v>
      </c>
      <c r="Y24" s="388">
        <v>18</v>
      </c>
      <c r="Z24" s="43">
        <f t="shared" si="0"/>
        <v>20.224719101123593</v>
      </c>
      <c r="AA24" s="388">
        <v>71</v>
      </c>
      <c r="AB24" s="44">
        <f t="shared" si="10"/>
        <v>79.7752808988764</v>
      </c>
      <c r="AC24" s="387">
        <v>21</v>
      </c>
      <c r="AD24" s="388">
        <v>7</v>
      </c>
      <c r="AE24" s="46">
        <f t="shared" si="11"/>
        <v>33.33333333333333</v>
      </c>
      <c r="AF24" s="388">
        <v>14</v>
      </c>
      <c r="AG24" s="47">
        <f t="shared" si="1"/>
        <v>66.66666666666666</v>
      </c>
      <c r="AH24" s="387">
        <v>26</v>
      </c>
      <c r="AI24" s="388">
        <v>3</v>
      </c>
      <c r="AJ24" s="46">
        <f t="shared" si="12"/>
        <v>11.538461538461538</v>
      </c>
      <c r="AK24" s="388">
        <v>23</v>
      </c>
      <c r="AL24" s="47">
        <f t="shared" si="13"/>
        <v>88.46153846153845</v>
      </c>
      <c r="AM24" s="387">
        <v>47</v>
      </c>
      <c r="AN24" s="388">
        <v>12</v>
      </c>
      <c r="AO24" s="46">
        <f t="shared" si="14"/>
        <v>25.53191489361702</v>
      </c>
      <c r="AP24" s="388">
        <v>35</v>
      </c>
      <c r="AQ24" s="47">
        <f t="shared" si="15"/>
        <v>74.46808510638297</v>
      </c>
      <c r="AR24" s="387">
        <v>22</v>
      </c>
      <c r="AS24" s="388">
        <v>5</v>
      </c>
      <c r="AT24" s="46">
        <f t="shared" si="16"/>
        <v>22.727272727272727</v>
      </c>
      <c r="AU24" s="388">
        <v>17</v>
      </c>
      <c r="AV24" s="47">
        <f t="shared" si="17"/>
        <v>77.27272727272727</v>
      </c>
      <c r="AW24" s="387">
        <v>32</v>
      </c>
      <c r="AX24" s="388">
        <v>11</v>
      </c>
      <c r="AY24" s="43">
        <f t="shared" si="18"/>
        <v>34.375</v>
      </c>
      <c r="AZ24" s="388">
        <v>21</v>
      </c>
      <c r="BA24" s="44">
        <f t="shared" si="19"/>
        <v>65.625</v>
      </c>
      <c r="BB24" s="387">
        <v>33</v>
      </c>
      <c r="BC24" s="388">
        <v>3</v>
      </c>
      <c r="BD24" s="46">
        <f t="shared" si="20"/>
        <v>9.090909090909092</v>
      </c>
      <c r="BE24" s="388">
        <v>30</v>
      </c>
      <c r="BF24" s="47">
        <f t="shared" si="21"/>
        <v>90.9090909090909</v>
      </c>
      <c r="BG24" s="387">
        <v>29</v>
      </c>
      <c r="BH24" s="388">
        <v>3</v>
      </c>
      <c r="BI24" s="50">
        <f t="shared" si="22"/>
        <v>10.344827586206897</v>
      </c>
      <c r="BJ24" s="388">
        <v>26</v>
      </c>
      <c r="BK24" s="51">
        <f t="shared" si="23"/>
        <v>89.65517241379311</v>
      </c>
      <c r="BL24" s="387">
        <v>75</v>
      </c>
      <c r="BM24" s="388">
        <v>16</v>
      </c>
      <c r="BN24" s="43">
        <f t="shared" si="24"/>
        <v>21.333333333333336</v>
      </c>
      <c r="BO24" s="388">
        <v>59</v>
      </c>
      <c r="BP24" s="44">
        <f t="shared" si="25"/>
        <v>78.66666666666666</v>
      </c>
      <c r="BQ24" s="387">
        <v>39</v>
      </c>
      <c r="BR24" s="388">
        <v>6</v>
      </c>
      <c r="BS24" s="43">
        <f t="shared" si="26"/>
        <v>15.384615384615385</v>
      </c>
      <c r="BT24" s="388">
        <v>33</v>
      </c>
      <c r="BU24" s="44">
        <f t="shared" si="27"/>
        <v>84.61538461538461</v>
      </c>
      <c r="BV24" s="387">
        <v>55</v>
      </c>
      <c r="BW24" s="388">
        <v>12</v>
      </c>
      <c r="BX24" s="43">
        <f t="shared" si="28"/>
        <v>21.818181818181817</v>
      </c>
      <c r="BY24" s="388">
        <v>43</v>
      </c>
      <c r="BZ24" s="44">
        <f t="shared" si="29"/>
        <v>78.18181818181819</v>
      </c>
      <c r="CA24" s="387">
        <v>45</v>
      </c>
      <c r="CB24" s="388">
        <v>12</v>
      </c>
      <c r="CC24" s="46">
        <f t="shared" si="30"/>
        <v>26.666666666666668</v>
      </c>
      <c r="CD24" s="388">
        <v>33</v>
      </c>
      <c r="CE24" s="93">
        <f t="shared" si="31"/>
        <v>73.33333333333333</v>
      </c>
      <c r="CF24" s="39">
        <f t="shared" si="32"/>
        <v>1311</v>
      </c>
      <c r="CG24" s="379">
        <f t="shared" si="33"/>
        <v>0.10120777701865512</v>
      </c>
      <c r="CH24" s="395" t="s">
        <v>78</v>
      </c>
    </row>
    <row r="25" spans="1:88" ht="19.5" customHeight="1" thickBot="1">
      <c r="A25" s="867" t="s">
        <v>55</v>
      </c>
      <c r="B25" s="868"/>
      <c r="C25" s="868"/>
      <c r="D25" s="396">
        <v>377051</v>
      </c>
      <c r="E25" s="397">
        <v>188696</v>
      </c>
      <c r="F25" s="398">
        <f t="shared" si="2"/>
        <v>50.045219346984894</v>
      </c>
      <c r="G25" s="397">
        <v>188355</v>
      </c>
      <c r="H25" s="399">
        <f t="shared" si="3"/>
        <v>49.954780653015106</v>
      </c>
      <c r="I25" s="396">
        <v>520319</v>
      </c>
      <c r="J25" s="397">
        <v>260456</v>
      </c>
      <c r="K25" s="398">
        <f t="shared" si="4"/>
        <v>50.056984273109386</v>
      </c>
      <c r="L25" s="397">
        <v>259863</v>
      </c>
      <c r="M25" s="399">
        <f t="shared" si="5"/>
        <v>49.94301572689062</v>
      </c>
      <c r="N25" s="396">
        <v>6663</v>
      </c>
      <c r="O25" s="397">
        <v>3326</v>
      </c>
      <c r="P25" s="258">
        <f t="shared" si="6"/>
        <v>49.91745460003001</v>
      </c>
      <c r="Q25" s="397">
        <v>3337</v>
      </c>
      <c r="R25" s="389">
        <f t="shared" si="7"/>
        <v>50.08254539996998</v>
      </c>
      <c r="S25" s="400">
        <v>29120</v>
      </c>
      <c r="T25" s="397">
        <v>14466</v>
      </c>
      <c r="U25" s="398">
        <f t="shared" si="8"/>
        <v>49.6771978021978</v>
      </c>
      <c r="V25" s="397">
        <v>14654</v>
      </c>
      <c r="W25" s="399">
        <f t="shared" si="9"/>
        <v>50.3228021978022</v>
      </c>
      <c r="X25" s="396">
        <v>63994</v>
      </c>
      <c r="Y25" s="397">
        <v>32271</v>
      </c>
      <c r="Z25" s="398">
        <f t="shared" si="0"/>
        <v>50.428165140481916</v>
      </c>
      <c r="AA25" s="397">
        <v>31723</v>
      </c>
      <c r="AB25" s="399">
        <f t="shared" si="10"/>
        <v>49.571834859518084</v>
      </c>
      <c r="AC25" s="396">
        <v>7013</v>
      </c>
      <c r="AD25" s="397">
        <v>3549</v>
      </c>
      <c r="AE25" s="258">
        <f t="shared" si="11"/>
        <v>50.60601739626408</v>
      </c>
      <c r="AF25" s="397">
        <v>3464</v>
      </c>
      <c r="AG25" s="389">
        <f t="shared" si="1"/>
        <v>49.39398260373592</v>
      </c>
      <c r="AH25" s="396">
        <v>12376</v>
      </c>
      <c r="AI25" s="397">
        <v>6209</v>
      </c>
      <c r="AJ25" s="258">
        <f t="shared" si="12"/>
        <v>50.16968325791855</v>
      </c>
      <c r="AK25" s="397">
        <v>6167</v>
      </c>
      <c r="AL25" s="389">
        <f t="shared" si="13"/>
        <v>49.83031674208145</v>
      </c>
      <c r="AM25" s="396">
        <v>24315</v>
      </c>
      <c r="AN25" s="397">
        <v>12421</v>
      </c>
      <c r="AO25" s="258">
        <f t="shared" si="14"/>
        <v>51.08369319350196</v>
      </c>
      <c r="AP25" s="397">
        <v>11894</v>
      </c>
      <c r="AQ25" s="389">
        <f t="shared" si="15"/>
        <v>48.91630680649804</v>
      </c>
      <c r="AR25" s="396">
        <v>4542</v>
      </c>
      <c r="AS25" s="397">
        <v>2225</v>
      </c>
      <c r="AT25" s="258">
        <f t="shared" si="16"/>
        <v>48.98723029502422</v>
      </c>
      <c r="AU25" s="397">
        <v>2317</v>
      </c>
      <c r="AV25" s="389">
        <f t="shared" si="17"/>
        <v>51.01276970497578</v>
      </c>
      <c r="AW25" s="396">
        <v>26559</v>
      </c>
      <c r="AX25" s="397">
        <v>13551</v>
      </c>
      <c r="AY25" s="398">
        <f t="shared" si="18"/>
        <v>51.02225234383825</v>
      </c>
      <c r="AZ25" s="397">
        <v>13008</v>
      </c>
      <c r="BA25" s="399">
        <f t="shared" si="19"/>
        <v>48.97774765616175</v>
      </c>
      <c r="BB25" s="396">
        <v>14977</v>
      </c>
      <c r="BC25" s="397">
        <v>7501</v>
      </c>
      <c r="BD25" s="258">
        <f t="shared" si="20"/>
        <v>50.08346130733792</v>
      </c>
      <c r="BE25" s="397">
        <v>7476</v>
      </c>
      <c r="BF25" s="389">
        <f t="shared" si="21"/>
        <v>49.91653869266208</v>
      </c>
      <c r="BG25" s="396">
        <v>10626</v>
      </c>
      <c r="BH25" s="397">
        <v>5386</v>
      </c>
      <c r="BI25" s="390">
        <f t="shared" si="22"/>
        <v>50.68699416525504</v>
      </c>
      <c r="BJ25" s="397">
        <v>5240</v>
      </c>
      <c r="BK25" s="391">
        <f t="shared" si="23"/>
        <v>49.31300583474496</v>
      </c>
      <c r="BL25" s="396">
        <v>119810</v>
      </c>
      <c r="BM25" s="397">
        <v>60434</v>
      </c>
      <c r="BN25" s="398">
        <f t="shared" si="24"/>
        <v>50.44153242634171</v>
      </c>
      <c r="BO25" s="397">
        <v>59376</v>
      </c>
      <c r="BP25" s="399">
        <f t="shared" si="25"/>
        <v>49.55846757365829</v>
      </c>
      <c r="BQ25" s="396">
        <v>24996</v>
      </c>
      <c r="BR25" s="397">
        <v>12691</v>
      </c>
      <c r="BS25" s="398">
        <f t="shared" si="26"/>
        <v>50.77212353976637</v>
      </c>
      <c r="BT25" s="397">
        <v>12305</v>
      </c>
      <c r="BU25" s="399">
        <f t="shared" si="27"/>
        <v>49.22787646023364</v>
      </c>
      <c r="BV25" s="396">
        <v>36776</v>
      </c>
      <c r="BW25" s="397">
        <v>18598</v>
      </c>
      <c r="BX25" s="398">
        <f t="shared" si="28"/>
        <v>50.571024581248636</v>
      </c>
      <c r="BY25" s="397">
        <v>18178</v>
      </c>
      <c r="BZ25" s="399">
        <f t="shared" si="29"/>
        <v>49.42897541875136</v>
      </c>
      <c r="CA25" s="396">
        <v>16218</v>
      </c>
      <c r="CB25" s="397">
        <v>8071</v>
      </c>
      <c r="CC25" s="258">
        <f t="shared" si="30"/>
        <v>49.76569244049821</v>
      </c>
      <c r="CD25" s="397">
        <v>8147</v>
      </c>
      <c r="CE25" s="417">
        <f t="shared" si="31"/>
        <v>50.23430755950179</v>
      </c>
      <c r="CF25" s="416">
        <v>1295355</v>
      </c>
      <c r="CG25" s="392">
        <f t="shared" si="33"/>
        <v>100</v>
      </c>
      <c r="CH25" s="401"/>
      <c r="CI25" s="71"/>
      <c r="CJ25" s="71"/>
    </row>
    <row r="26" spans="1:86" ht="14.25" customHeight="1" thickTop="1">
      <c r="A26" s="872"/>
      <c r="B26" s="872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872"/>
      <c r="AM26" s="872"/>
      <c r="AN26" s="872"/>
      <c r="AO26" s="872"/>
      <c r="AP26" s="872"/>
      <c r="AQ26" s="872"/>
      <c r="AR26" s="872"/>
      <c r="AS26" s="872"/>
      <c r="AT26" s="872"/>
      <c r="AU26" s="872"/>
      <c r="AV26" s="872"/>
      <c r="AW26" s="872"/>
      <c r="AX26" s="872"/>
      <c r="AY26" s="872"/>
      <c r="AZ26" s="872"/>
      <c r="BA26" s="872"/>
      <c r="BB26" s="872"/>
      <c r="BC26" s="872"/>
      <c r="BD26" s="872"/>
      <c r="BE26" s="872"/>
      <c r="BF26" s="872"/>
      <c r="BG26" s="872"/>
      <c r="BH26" s="872"/>
      <c r="BI26" s="872"/>
      <c r="BJ26" s="872"/>
      <c r="BK26" s="872"/>
      <c r="BL26" s="872"/>
      <c r="BM26" s="872"/>
      <c r="BN26" s="872"/>
      <c r="BO26" s="872"/>
      <c r="BP26" s="872"/>
      <c r="BQ26" s="872"/>
      <c r="BR26" s="872"/>
      <c r="BS26" s="872"/>
      <c r="BT26" s="872"/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  <c r="CE26" s="872"/>
      <c r="CF26" s="872"/>
      <c r="CG26" s="872"/>
      <c r="CH26" s="872"/>
    </row>
    <row r="27" spans="1:30" ht="14.25" customHeight="1">
      <c r="A27" s="791" t="s">
        <v>196</v>
      </c>
      <c r="B27" s="791"/>
      <c r="C27" s="791"/>
      <c r="D27" s="791"/>
      <c r="E27" s="791"/>
      <c r="F27" s="791"/>
      <c r="G27" s="791"/>
      <c r="H27" s="791"/>
      <c r="I27" s="791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V27" s="360"/>
      <c r="AB27" s="96"/>
      <c r="AC27" s="177"/>
      <c r="AD27" s="177"/>
    </row>
    <row r="28" spans="1:30" ht="14.25" customHeight="1">
      <c r="A28" s="791" t="s">
        <v>180</v>
      </c>
      <c r="B28" s="791"/>
      <c r="C28" s="791"/>
      <c r="D28" s="791"/>
      <c r="E28" s="791"/>
      <c r="F28" s="791"/>
      <c r="G28" s="791"/>
      <c r="H28" s="791"/>
      <c r="I28" s="791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V28" s="360"/>
      <c r="AB28" s="96"/>
      <c r="AC28" s="177"/>
      <c r="AD28" s="177"/>
    </row>
    <row r="29" spans="1:89" ht="14.25" customHeight="1">
      <c r="A29" s="791" t="s">
        <v>182</v>
      </c>
      <c r="B29" s="791"/>
      <c r="C29" s="791"/>
      <c r="D29" s="791"/>
      <c r="E29" s="791"/>
      <c r="F29" s="791"/>
      <c r="G29" s="791"/>
      <c r="H29" s="791"/>
      <c r="I29" s="791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V29" s="360"/>
      <c r="AB29" s="96"/>
      <c r="AC29" s="178"/>
      <c r="AD29" s="178"/>
      <c r="BO29" s="791"/>
      <c r="BP29" s="791"/>
      <c r="BQ29" s="791"/>
      <c r="BR29" s="791"/>
      <c r="BS29" s="791"/>
      <c r="BT29" s="791"/>
      <c r="BU29" s="791"/>
      <c r="BV29" s="791"/>
      <c r="BW29" s="791"/>
      <c r="BX29" s="791"/>
      <c r="BY29" s="791"/>
      <c r="BZ29" s="791"/>
      <c r="CA29" s="791"/>
      <c r="CB29" s="791"/>
      <c r="CC29" s="791"/>
      <c r="CD29" s="791"/>
      <c r="CE29" s="791"/>
      <c r="CF29" s="791"/>
      <c r="CG29" s="791"/>
      <c r="CH29" s="791"/>
      <c r="CI29" s="791"/>
      <c r="CJ29" s="791"/>
      <c r="CK29" s="791"/>
    </row>
    <row r="30" ht="12.75">
      <c r="V30" s="360"/>
    </row>
    <row r="31" ht="12.75">
      <c r="V31" s="360"/>
    </row>
    <row r="32" ht="12.75">
      <c r="V32" s="360"/>
    </row>
    <row r="33" spans="10:22" ht="12.75">
      <c r="J33" s="23" t="s">
        <v>15</v>
      </c>
      <c r="V33" s="360"/>
    </row>
    <row r="34" ht="12.75">
      <c r="V34" s="360"/>
    </row>
    <row r="35" spans="10:22" ht="12.75">
      <c r="J35" s="25"/>
      <c r="L35" s="25"/>
      <c r="V35" s="360"/>
    </row>
    <row r="36" ht="12.75">
      <c r="V36" s="360"/>
    </row>
    <row r="37" ht="12.75">
      <c r="V37" s="360"/>
    </row>
    <row r="38" ht="12.75">
      <c r="V38" s="360"/>
    </row>
    <row r="39" ht="12.75">
      <c r="V39" s="360"/>
    </row>
    <row r="40" ht="12.75">
      <c r="V40" s="360"/>
    </row>
    <row r="41" ht="12.75">
      <c r="V41" s="360"/>
    </row>
    <row r="42" ht="12.75">
      <c r="V42" s="360"/>
    </row>
    <row r="43" ht="12.75">
      <c r="V43" s="360"/>
    </row>
    <row r="44" ht="12.75">
      <c r="V44" s="360"/>
    </row>
    <row r="45" ht="12.75">
      <c r="V45" s="360"/>
    </row>
  </sheetData>
  <sheetProtection/>
  <mergeCells count="47">
    <mergeCell ref="A2:CH2"/>
    <mergeCell ref="A3:CH3"/>
    <mergeCell ref="A4:C5"/>
    <mergeCell ref="D4:H4"/>
    <mergeCell ref="I4:M4"/>
    <mergeCell ref="N4:R4"/>
    <mergeCell ref="S4:W4"/>
    <mergeCell ref="X4:AB4"/>
    <mergeCell ref="AC4:AG4"/>
    <mergeCell ref="AH4:AL4"/>
    <mergeCell ref="AM4:AQ4"/>
    <mergeCell ref="AR4:AV4"/>
    <mergeCell ref="AW4:BA4"/>
    <mergeCell ref="BB4:BF4"/>
    <mergeCell ref="BG4:BK4"/>
    <mergeCell ref="BL4:BP4"/>
    <mergeCell ref="BQ4:BU4"/>
    <mergeCell ref="BV4:BZ4"/>
    <mergeCell ref="CA4:CE4"/>
    <mergeCell ref="CF4:CF5"/>
    <mergeCell ref="CG4:CG5"/>
    <mergeCell ref="CH4:CH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I27"/>
    <mergeCell ref="A28:I28"/>
    <mergeCell ref="A29:I29"/>
    <mergeCell ref="BO29:CK29"/>
    <mergeCell ref="A26:CH2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CH8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45"/>
  <sheetViews>
    <sheetView zoomScalePageLayoutView="0" workbookViewId="0" topLeftCell="A1">
      <selection activeCell="A2" sqref="A2:CH2"/>
    </sheetView>
  </sheetViews>
  <sheetFormatPr defaultColWidth="9.00390625" defaultRowHeight="12.75"/>
  <cols>
    <col min="4" max="83" width="9.25390625" style="0" bestFit="1" customWidth="1"/>
    <col min="84" max="84" width="9.75390625" style="0" bestFit="1" customWidth="1"/>
    <col min="85" max="85" width="9.2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33" t="s">
        <v>203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5"/>
    </row>
    <row r="3" spans="1:86" ht="30.75" customHeight="1" thickBot="1">
      <c r="A3" s="836" t="s">
        <v>204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837"/>
      <c r="BW3" s="837"/>
      <c r="BX3" s="837"/>
      <c r="BY3" s="837"/>
      <c r="BZ3" s="837"/>
      <c r="CA3" s="837"/>
      <c r="CB3" s="837"/>
      <c r="CC3" s="837"/>
      <c r="CD3" s="837"/>
      <c r="CE3" s="837"/>
      <c r="CF3" s="837"/>
      <c r="CG3" s="837"/>
      <c r="CH3" s="838"/>
    </row>
    <row r="4" spans="1:88" ht="13.5" customHeight="1" thickBot="1">
      <c r="A4" s="839" t="s">
        <v>80</v>
      </c>
      <c r="B4" s="840"/>
      <c r="C4" s="841"/>
      <c r="D4" s="845" t="s">
        <v>4</v>
      </c>
      <c r="E4" s="845"/>
      <c r="F4" s="845"/>
      <c r="G4" s="845"/>
      <c r="H4" s="845"/>
      <c r="I4" s="846" t="s">
        <v>7</v>
      </c>
      <c r="J4" s="845"/>
      <c r="K4" s="845"/>
      <c r="L4" s="845"/>
      <c r="M4" s="847"/>
      <c r="N4" s="845" t="s">
        <v>81</v>
      </c>
      <c r="O4" s="845"/>
      <c r="P4" s="845"/>
      <c r="Q4" s="845"/>
      <c r="R4" s="845"/>
      <c r="S4" s="846" t="s">
        <v>82</v>
      </c>
      <c r="T4" s="845"/>
      <c r="U4" s="845"/>
      <c r="V4" s="845"/>
      <c r="W4" s="847"/>
      <c r="X4" s="845" t="s">
        <v>3</v>
      </c>
      <c r="Y4" s="845"/>
      <c r="Z4" s="845"/>
      <c r="AA4" s="845"/>
      <c r="AB4" s="845"/>
      <c r="AC4" s="846" t="s">
        <v>9</v>
      </c>
      <c r="AD4" s="845"/>
      <c r="AE4" s="845"/>
      <c r="AF4" s="845"/>
      <c r="AG4" s="847"/>
      <c r="AH4" s="845" t="s">
        <v>83</v>
      </c>
      <c r="AI4" s="845"/>
      <c r="AJ4" s="845"/>
      <c r="AK4" s="845"/>
      <c r="AL4" s="845"/>
      <c r="AM4" s="846" t="s">
        <v>2</v>
      </c>
      <c r="AN4" s="845"/>
      <c r="AO4" s="845"/>
      <c r="AP4" s="845"/>
      <c r="AQ4" s="847"/>
      <c r="AR4" s="845" t="s">
        <v>84</v>
      </c>
      <c r="AS4" s="845"/>
      <c r="AT4" s="845"/>
      <c r="AU4" s="845"/>
      <c r="AV4" s="845"/>
      <c r="AW4" s="846" t="s">
        <v>85</v>
      </c>
      <c r="AX4" s="845"/>
      <c r="AY4" s="845"/>
      <c r="AZ4" s="845"/>
      <c r="BA4" s="847"/>
      <c r="BB4" s="845" t="s">
        <v>86</v>
      </c>
      <c r="BC4" s="845"/>
      <c r="BD4" s="845"/>
      <c r="BE4" s="845"/>
      <c r="BF4" s="845"/>
      <c r="BG4" s="846" t="s">
        <v>87</v>
      </c>
      <c r="BH4" s="845"/>
      <c r="BI4" s="845"/>
      <c r="BJ4" s="845"/>
      <c r="BK4" s="847"/>
      <c r="BL4" s="845" t="s">
        <v>8</v>
      </c>
      <c r="BM4" s="845"/>
      <c r="BN4" s="845"/>
      <c r="BO4" s="845"/>
      <c r="BP4" s="845"/>
      <c r="BQ4" s="846" t="s">
        <v>6</v>
      </c>
      <c r="BR4" s="845"/>
      <c r="BS4" s="845"/>
      <c r="BT4" s="845"/>
      <c r="BU4" s="847"/>
      <c r="BV4" s="845" t="s">
        <v>88</v>
      </c>
      <c r="BW4" s="845"/>
      <c r="BX4" s="845"/>
      <c r="BY4" s="845"/>
      <c r="BZ4" s="845"/>
      <c r="CA4" s="846" t="s">
        <v>5</v>
      </c>
      <c r="CB4" s="845"/>
      <c r="CC4" s="845"/>
      <c r="CD4" s="845"/>
      <c r="CE4" s="847"/>
      <c r="CF4" s="876" t="s">
        <v>89</v>
      </c>
      <c r="CG4" s="850" t="s">
        <v>90</v>
      </c>
      <c r="CH4" s="852" t="s">
        <v>80</v>
      </c>
      <c r="CI4" s="26"/>
      <c r="CJ4" s="26"/>
    </row>
    <row r="5" spans="1:88" ht="39" thickBot="1">
      <c r="A5" s="842"/>
      <c r="B5" s="843"/>
      <c r="C5" s="843"/>
      <c r="D5" s="355" t="s">
        <v>55</v>
      </c>
      <c r="E5" s="356" t="s">
        <v>56</v>
      </c>
      <c r="F5" s="358" t="s">
        <v>91</v>
      </c>
      <c r="G5" s="377" t="s">
        <v>58</v>
      </c>
      <c r="H5" s="359" t="s">
        <v>92</v>
      </c>
      <c r="I5" s="355" t="s">
        <v>55</v>
      </c>
      <c r="J5" s="377" t="s">
        <v>56</v>
      </c>
      <c r="K5" s="357" t="s">
        <v>91</v>
      </c>
      <c r="L5" s="356" t="s">
        <v>58</v>
      </c>
      <c r="M5" s="346" t="s">
        <v>92</v>
      </c>
      <c r="N5" s="355" t="s">
        <v>55</v>
      </c>
      <c r="O5" s="356" t="s">
        <v>56</v>
      </c>
      <c r="P5" s="358" t="s">
        <v>91</v>
      </c>
      <c r="Q5" s="377" t="s">
        <v>58</v>
      </c>
      <c r="R5" s="378" t="s">
        <v>92</v>
      </c>
      <c r="S5" s="355" t="s">
        <v>55</v>
      </c>
      <c r="T5" s="356" t="s">
        <v>56</v>
      </c>
      <c r="U5" s="358" t="s">
        <v>91</v>
      </c>
      <c r="V5" s="356" t="s">
        <v>58</v>
      </c>
      <c r="W5" s="348" t="s">
        <v>92</v>
      </c>
      <c r="X5" s="355" t="s">
        <v>55</v>
      </c>
      <c r="Y5" s="356" t="s">
        <v>56</v>
      </c>
      <c r="Z5" s="358" t="s">
        <v>91</v>
      </c>
      <c r="AA5" s="356" t="s">
        <v>58</v>
      </c>
      <c r="AB5" s="359" t="s">
        <v>92</v>
      </c>
      <c r="AC5" s="355" t="s">
        <v>55</v>
      </c>
      <c r="AD5" s="356" t="s">
        <v>56</v>
      </c>
      <c r="AE5" s="343" t="s">
        <v>91</v>
      </c>
      <c r="AF5" s="377" t="s">
        <v>58</v>
      </c>
      <c r="AG5" s="346" t="s">
        <v>92</v>
      </c>
      <c r="AH5" s="356" t="s">
        <v>55</v>
      </c>
      <c r="AI5" s="356" t="s">
        <v>56</v>
      </c>
      <c r="AJ5" s="358" t="s">
        <v>91</v>
      </c>
      <c r="AK5" s="356" t="s">
        <v>58</v>
      </c>
      <c r="AL5" s="346" t="s">
        <v>92</v>
      </c>
      <c r="AM5" s="356" t="s">
        <v>55</v>
      </c>
      <c r="AN5" s="356" t="s">
        <v>56</v>
      </c>
      <c r="AO5" s="358" t="s">
        <v>91</v>
      </c>
      <c r="AP5" s="356" t="s">
        <v>58</v>
      </c>
      <c r="AQ5" s="359" t="s">
        <v>92</v>
      </c>
      <c r="AR5" s="355" t="s">
        <v>55</v>
      </c>
      <c r="AS5" s="356" t="s">
        <v>56</v>
      </c>
      <c r="AT5" s="358" t="s">
        <v>91</v>
      </c>
      <c r="AU5" s="356" t="s">
        <v>58</v>
      </c>
      <c r="AV5" s="346" t="s">
        <v>92</v>
      </c>
      <c r="AW5" s="356" t="s">
        <v>55</v>
      </c>
      <c r="AX5" s="356" t="s">
        <v>56</v>
      </c>
      <c r="AY5" s="358" t="s">
        <v>91</v>
      </c>
      <c r="AZ5" s="356" t="s">
        <v>58</v>
      </c>
      <c r="BA5" s="346" t="s">
        <v>92</v>
      </c>
      <c r="BB5" s="356" t="s">
        <v>55</v>
      </c>
      <c r="BC5" s="356" t="s">
        <v>56</v>
      </c>
      <c r="BD5" s="358" t="s">
        <v>91</v>
      </c>
      <c r="BE5" s="377" t="s">
        <v>58</v>
      </c>
      <c r="BF5" s="359" t="s">
        <v>92</v>
      </c>
      <c r="BG5" s="355" t="s">
        <v>55</v>
      </c>
      <c r="BH5" s="356" t="s">
        <v>56</v>
      </c>
      <c r="BI5" s="358" t="s">
        <v>91</v>
      </c>
      <c r="BJ5" s="356" t="s">
        <v>58</v>
      </c>
      <c r="BK5" s="359" t="s">
        <v>92</v>
      </c>
      <c r="BL5" s="356" t="s">
        <v>55</v>
      </c>
      <c r="BM5" s="356" t="s">
        <v>56</v>
      </c>
      <c r="BN5" s="358" t="s">
        <v>91</v>
      </c>
      <c r="BO5" s="356" t="s">
        <v>58</v>
      </c>
      <c r="BP5" s="359" t="s">
        <v>92</v>
      </c>
      <c r="BQ5" s="347" t="s">
        <v>55</v>
      </c>
      <c r="BR5" s="341" t="s">
        <v>56</v>
      </c>
      <c r="BS5" s="343" t="s">
        <v>91</v>
      </c>
      <c r="BT5" s="341" t="s">
        <v>58</v>
      </c>
      <c r="BU5" s="348" t="s">
        <v>92</v>
      </c>
      <c r="BV5" s="356" t="s">
        <v>55</v>
      </c>
      <c r="BW5" s="356" t="s">
        <v>56</v>
      </c>
      <c r="BX5" s="358" t="s">
        <v>91</v>
      </c>
      <c r="BY5" s="356" t="s">
        <v>58</v>
      </c>
      <c r="BZ5" s="359" t="s">
        <v>92</v>
      </c>
      <c r="CA5" s="347" t="s">
        <v>55</v>
      </c>
      <c r="CB5" s="341" t="s">
        <v>56</v>
      </c>
      <c r="CC5" s="343" t="s">
        <v>91</v>
      </c>
      <c r="CD5" s="341" t="s">
        <v>58</v>
      </c>
      <c r="CE5" s="348" t="s">
        <v>92</v>
      </c>
      <c r="CF5" s="877"/>
      <c r="CG5" s="874"/>
      <c r="CH5" s="875"/>
      <c r="CI5" s="26"/>
      <c r="CJ5" s="26"/>
    </row>
    <row r="6" spans="1:86" ht="19.5" customHeight="1">
      <c r="A6" s="854" t="s">
        <v>60</v>
      </c>
      <c r="B6" s="855"/>
      <c r="C6" s="856"/>
      <c r="D6" s="380">
        <v>32149</v>
      </c>
      <c r="E6" s="381">
        <v>16597</v>
      </c>
      <c r="F6" s="28">
        <f>E6/D6*100</f>
        <v>51.62524495318672</v>
      </c>
      <c r="G6" s="381">
        <v>15552</v>
      </c>
      <c r="H6" s="29">
        <f>G6/D6*100</f>
        <v>48.37475504681328</v>
      </c>
      <c r="I6" s="380">
        <v>48134</v>
      </c>
      <c r="J6" s="381">
        <v>24647</v>
      </c>
      <c r="K6" s="28">
        <f>J6/I6*100</f>
        <v>51.20496946025679</v>
      </c>
      <c r="L6" s="381">
        <v>23487</v>
      </c>
      <c r="M6" s="29">
        <f>L6/I6*100</f>
        <v>48.795030539743216</v>
      </c>
      <c r="N6" s="382">
        <v>310</v>
      </c>
      <c r="O6" s="383">
        <v>163</v>
      </c>
      <c r="P6" s="32">
        <f>O6/N6*100</f>
        <v>52.58064516129032</v>
      </c>
      <c r="Q6" s="383">
        <v>147</v>
      </c>
      <c r="R6" s="33">
        <f>Q6/N6*100</f>
        <v>47.41935483870968</v>
      </c>
      <c r="S6" s="380">
        <v>1944</v>
      </c>
      <c r="T6" s="381">
        <v>970</v>
      </c>
      <c r="U6" s="28">
        <f aca="true" t="shared" si="0" ref="U6:U25">T6/S6*100</f>
        <v>49.89711934156379</v>
      </c>
      <c r="V6" s="381">
        <v>974</v>
      </c>
      <c r="W6" s="29">
        <f>V6/S6*100</f>
        <v>50.10288065843621</v>
      </c>
      <c r="X6" s="380">
        <v>4887</v>
      </c>
      <c r="Y6" s="381">
        <v>2531</v>
      </c>
      <c r="Z6" s="43">
        <f aca="true" t="shared" si="1" ref="Z6:Z25">Y6/X6*100</f>
        <v>51.790464497646816</v>
      </c>
      <c r="AA6" s="381">
        <v>2356</v>
      </c>
      <c r="AB6" s="29">
        <f>AA6/X6*100</f>
        <v>48.209535502353184</v>
      </c>
      <c r="AC6" s="382">
        <v>311</v>
      </c>
      <c r="AD6" s="383">
        <v>151</v>
      </c>
      <c r="AE6" s="32">
        <f>AD6/AC6*100</f>
        <v>48.55305466237942</v>
      </c>
      <c r="AF6" s="383">
        <v>160</v>
      </c>
      <c r="AG6" s="47">
        <f aca="true" t="shared" si="2" ref="AG6:AG25">AF6/AC6*100</f>
        <v>51.446945337620576</v>
      </c>
      <c r="AH6" s="382">
        <v>880</v>
      </c>
      <c r="AI6" s="383">
        <v>470</v>
      </c>
      <c r="AJ6" s="32">
        <f>AI6/AH6*100</f>
        <v>53.40909090909091</v>
      </c>
      <c r="AK6" s="383">
        <v>410</v>
      </c>
      <c r="AL6" s="33">
        <f>AK6/AH6*100</f>
        <v>46.590909090909086</v>
      </c>
      <c r="AM6" s="380">
        <v>2116</v>
      </c>
      <c r="AN6" s="381">
        <v>1086</v>
      </c>
      <c r="AO6" s="32">
        <f>AN6/AM6*100</f>
        <v>51.32325141776938</v>
      </c>
      <c r="AP6" s="381">
        <v>1030</v>
      </c>
      <c r="AQ6" s="33">
        <f>AP6/AM6*100</f>
        <v>48.67674858223062</v>
      </c>
      <c r="AR6" s="382">
        <v>158</v>
      </c>
      <c r="AS6" s="383">
        <v>78</v>
      </c>
      <c r="AT6" s="32">
        <f>AS6/AR6*100</f>
        <v>49.36708860759494</v>
      </c>
      <c r="AU6" s="383">
        <v>80</v>
      </c>
      <c r="AV6" s="33">
        <f>AU6/AR6*100</f>
        <v>50.63291139240506</v>
      </c>
      <c r="AW6" s="380">
        <v>1948</v>
      </c>
      <c r="AX6" s="381">
        <v>976</v>
      </c>
      <c r="AY6" s="28">
        <f>AX6/AW6*100</f>
        <v>50.10266940451745</v>
      </c>
      <c r="AZ6" s="381">
        <v>972</v>
      </c>
      <c r="BA6" s="29">
        <f>AZ6/AW6*100</f>
        <v>49.89733059548255</v>
      </c>
      <c r="BB6" s="380">
        <v>963</v>
      </c>
      <c r="BC6" s="383">
        <v>485</v>
      </c>
      <c r="BD6" s="32">
        <f>BC6/BB6*100</f>
        <v>50.36344755970924</v>
      </c>
      <c r="BE6" s="383">
        <v>478</v>
      </c>
      <c r="BF6" s="33">
        <f>BE6/BB6*100</f>
        <v>49.63655244029076</v>
      </c>
      <c r="BG6" s="382">
        <v>570</v>
      </c>
      <c r="BH6" s="383">
        <v>292</v>
      </c>
      <c r="BI6" s="36">
        <f>BH6/BG6*100</f>
        <v>51.2280701754386</v>
      </c>
      <c r="BJ6" s="383">
        <v>278</v>
      </c>
      <c r="BK6" s="37">
        <f>BJ6/BG6*100</f>
        <v>48.771929824561404</v>
      </c>
      <c r="BL6" s="380">
        <v>11243</v>
      </c>
      <c r="BM6" s="381">
        <v>5918</v>
      </c>
      <c r="BN6" s="28">
        <f>BM6/BL6*100</f>
        <v>52.63719647780841</v>
      </c>
      <c r="BO6" s="381">
        <v>5325</v>
      </c>
      <c r="BP6" s="29">
        <f>BO6/BL6*100</f>
        <v>47.36280352219159</v>
      </c>
      <c r="BQ6" s="380">
        <v>1845</v>
      </c>
      <c r="BR6" s="383">
        <v>912</v>
      </c>
      <c r="BS6" s="28">
        <f>BR6/BQ6*100</f>
        <v>49.43089430894309</v>
      </c>
      <c r="BT6" s="383">
        <v>933</v>
      </c>
      <c r="BU6" s="29">
        <f>BT6/BQ6*100</f>
        <v>50.56910569105691</v>
      </c>
      <c r="BV6" s="380">
        <v>2942</v>
      </c>
      <c r="BW6" s="381">
        <v>1561</v>
      </c>
      <c r="BX6" s="28">
        <f>BW6/BV6*100</f>
        <v>53.059143439836845</v>
      </c>
      <c r="BY6" s="381">
        <v>1381</v>
      </c>
      <c r="BZ6" s="29">
        <f>BY6/BV6*100</f>
        <v>46.940856560163155</v>
      </c>
      <c r="CA6" s="380">
        <v>1000</v>
      </c>
      <c r="CB6" s="383">
        <v>529</v>
      </c>
      <c r="CC6" s="28">
        <f>CB6/CA6*100</f>
        <v>52.900000000000006</v>
      </c>
      <c r="CD6" s="383">
        <v>471</v>
      </c>
      <c r="CE6" s="260">
        <f>CD6/CA6*100</f>
        <v>47.099999999999994</v>
      </c>
      <c r="CF6" s="39">
        <f>+CA6+BV6+BQ6+BL6+BG6+BB6+AW6+AR6+AM6+AH6+AC6+X6+S6+N6+I6+D6</f>
        <v>111400</v>
      </c>
      <c r="CG6" s="384">
        <f>CF6/$CF$25*100</f>
        <v>8.424230324809283</v>
      </c>
      <c r="CH6" s="393" t="s">
        <v>60</v>
      </c>
    </row>
    <row r="7" spans="1:86" ht="19.5" customHeight="1">
      <c r="A7" s="857" t="s">
        <v>61</v>
      </c>
      <c r="B7" s="858"/>
      <c r="C7" s="870"/>
      <c r="D7" s="385">
        <v>33856</v>
      </c>
      <c r="E7" s="386">
        <v>17344</v>
      </c>
      <c r="F7" s="43">
        <f aca="true" t="shared" si="3" ref="F7:F25">E7/D7*100</f>
        <v>51.22873345935728</v>
      </c>
      <c r="G7" s="386">
        <v>16512</v>
      </c>
      <c r="H7" s="44">
        <f aca="true" t="shared" si="4" ref="H7:H25">G7/D7*100</f>
        <v>48.77126654064272</v>
      </c>
      <c r="I7" s="385">
        <v>50417</v>
      </c>
      <c r="J7" s="386">
        <v>25956</v>
      </c>
      <c r="K7" s="43">
        <f aca="true" t="shared" si="5" ref="K7:K25">J7/I7*100</f>
        <v>51.482634825554875</v>
      </c>
      <c r="L7" s="386">
        <v>24461</v>
      </c>
      <c r="M7" s="44">
        <f aca="true" t="shared" si="6" ref="M7:M25">L7/I7*100</f>
        <v>48.517365174445125</v>
      </c>
      <c r="N7" s="387">
        <v>313</v>
      </c>
      <c r="O7" s="388">
        <v>172</v>
      </c>
      <c r="P7" s="46">
        <f aca="true" t="shared" si="7" ref="P7:P25">O7/N7*100</f>
        <v>54.9520766773163</v>
      </c>
      <c r="Q7" s="388">
        <v>141</v>
      </c>
      <c r="R7" s="47">
        <f aca="true" t="shared" si="8" ref="R7:R25">Q7/N7*100</f>
        <v>45.04792332268371</v>
      </c>
      <c r="S7" s="385">
        <v>2145</v>
      </c>
      <c r="T7" s="386">
        <v>1075</v>
      </c>
      <c r="U7" s="43">
        <f t="shared" si="0"/>
        <v>50.116550116550115</v>
      </c>
      <c r="V7" s="386">
        <v>1070</v>
      </c>
      <c r="W7" s="44">
        <f aca="true" t="shared" si="9" ref="W7:W25">V7/S7*100</f>
        <v>49.883449883449885</v>
      </c>
      <c r="X7" s="385">
        <v>5606</v>
      </c>
      <c r="Y7" s="386">
        <v>2856</v>
      </c>
      <c r="Z7" s="43">
        <f t="shared" si="1"/>
        <v>50.94541562611488</v>
      </c>
      <c r="AA7" s="386">
        <v>2750</v>
      </c>
      <c r="AB7" s="44">
        <f aca="true" t="shared" si="10" ref="AB7:AB25">AA7/X7*100</f>
        <v>49.05458437388512</v>
      </c>
      <c r="AC7" s="387">
        <v>302</v>
      </c>
      <c r="AD7" s="388">
        <v>154</v>
      </c>
      <c r="AE7" s="46">
        <f aca="true" t="shared" si="11" ref="AE7:AE25">AD7/AC7*100</f>
        <v>50.993377483443716</v>
      </c>
      <c r="AF7" s="388">
        <v>148</v>
      </c>
      <c r="AG7" s="47">
        <f t="shared" si="2"/>
        <v>49.00662251655629</v>
      </c>
      <c r="AH7" s="385">
        <v>1049</v>
      </c>
      <c r="AI7" s="388">
        <v>552</v>
      </c>
      <c r="AJ7" s="46">
        <f aca="true" t="shared" si="12" ref="AJ7:AJ25">AI7/AH7*100</f>
        <v>52.62154432793136</v>
      </c>
      <c r="AK7" s="388">
        <v>497</v>
      </c>
      <c r="AL7" s="47">
        <f aca="true" t="shared" si="13" ref="AL7:AL25">AK7/AH7*100</f>
        <v>47.37845567206864</v>
      </c>
      <c r="AM7" s="385">
        <v>2207</v>
      </c>
      <c r="AN7" s="386">
        <v>1174</v>
      </c>
      <c r="AO7" s="46">
        <f aca="true" t="shared" si="14" ref="AO7:AO25">AN7/AM7*100</f>
        <v>53.194381513366565</v>
      </c>
      <c r="AP7" s="386">
        <v>1033</v>
      </c>
      <c r="AQ7" s="47">
        <f aca="true" t="shared" si="15" ref="AQ7:AQ25">AP7/AM7*100</f>
        <v>46.805618486633435</v>
      </c>
      <c r="AR7" s="387">
        <v>178</v>
      </c>
      <c r="AS7" s="388">
        <v>89</v>
      </c>
      <c r="AT7" s="46">
        <f aca="true" t="shared" si="16" ref="AT7:AT25">AS7/AR7*100</f>
        <v>50</v>
      </c>
      <c r="AU7" s="388">
        <v>89</v>
      </c>
      <c r="AV7" s="47">
        <f aca="true" t="shared" si="17" ref="AV7:AV25">AU7/AR7*100</f>
        <v>50</v>
      </c>
      <c r="AW7" s="385">
        <v>2000</v>
      </c>
      <c r="AX7" s="386">
        <v>1025</v>
      </c>
      <c r="AY7" s="43">
        <f aca="true" t="shared" si="18" ref="AY7:AY25">AX7/AW7*100</f>
        <v>51.24999999999999</v>
      </c>
      <c r="AZ7" s="386">
        <v>975</v>
      </c>
      <c r="BA7" s="44">
        <f aca="true" t="shared" si="19" ref="BA7:BA25">AZ7/AW7*100</f>
        <v>48.75</v>
      </c>
      <c r="BB7" s="387">
        <v>960</v>
      </c>
      <c r="BC7" s="388">
        <v>519</v>
      </c>
      <c r="BD7" s="46">
        <f aca="true" t="shared" si="20" ref="BD7:BD25">BC7/BB7*100</f>
        <v>54.0625</v>
      </c>
      <c r="BE7" s="388">
        <v>441</v>
      </c>
      <c r="BF7" s="47">
        <f aca="true" t="shared" si="21" ref="BF7:BF25">BE7/BB7*100</f>
        <v>45.9375</v>
      </c>
      <c r="BG7" s="387">
        <v>612</v>
      </c>
      <c r="BH7" s="388">
        <v>305</v>
      </c>
      <c r="BI7" s="50">
        <f aca="true" t="shared" si="22" ref="BI7:BI25">BH7/BG7*100</f>
        <v>49.83660130718954</v>
      </c>
      <c r="BJ7" s="388">
        <v>307</v>
      </c>
      <c r="BK7" s="51">
        <f aca="true" t="shared" si="23" ref="BK7:BK25">BJ7/BG7*100</f>
        <v>50.16339869281046</v>
      </c>
      <c r="BL7" s="385">
        <v>11006</v>
      </c>
      <c r="BM7" s="386">
        <v>5677</v>
      </c>
      <c r="BN7" s="43">
        <f aca="true" t="shared" si="24" ref="BN7:BN25">BM7/BL7*100</f>
        <v>51.58095584226785</v>
      </c>
      <c r="BO7" s="386">
        <v>5329</v>
      </c>
      <c r="BP7" s="44">
        <f aca="true" t="shared" si="25" ref="BP7:BP25">BO7/BL7*100</f>
        <v>48.419044157732145</v>
      </c>
      <c r="BQ7" s="385">
        <v>1931</v>
      </c>
      <c r="BR7" s="386">
        <v>976</v>
      </c>
      <c r="BS7" s="43">
        <f aca="true" t="shared" si="26" ref="BS7:BS25">BR7/BQ7*100</f>
        <v>50.543759709994816</v>
      </c>
      <c r="BT7" s="386">
        <v>955</v>
      </c>
      <c r="BU7" s="44">
        <f aca="true" t="shared" si="27" ref="BU7:BU25">BT7/BQ7*100</f>
        <v>49.45624029000518</v>
      </c>
      <c r="BV7" s="385">
        <v>3021</v>
      </c>
      <c r="BW7" s="386">
        <v>1580</v>
      </c>
      <c r="BX7" s="43">
        <f aca="true" t="shared" si="28" ref="BX7:BX25">BW7/BV7*100</f>
        <v>52.30056272757365</v>
      </c>
      <c r="BY7" s="386">
        <v>1441</v>
      </c>
      <c r="BZ7" s="44">
        <f aca="true" t="shared" si="29" ref="BZ7:BZ25">BY7/BV7*100</f>
        <v>47.69943727242635</v>
      </c>
      <c r="CA7" s="385">
        <v>1107</v>
      </c>
      <c r="CB7" s="386">
        <v>569</v>
      </c>
      <c r="CC7" s="43">
        <f aca="true" t="shared" si="30" ref="CC7:CC25">CB7/CA7*100</f>
        <v>51.40018066847335</v>
      </c>
      <c r="CD7" s="386">
        <v>538</v>
      </c>
      <c r="CE7" s="192">
        <f aca="true" t="shared" si="31" ref="CE7:CE25">CD7/CA7*100</f>
        <v>48.59981933152665</v>
      </c>
      <c r="CF7" s="39">
        <f aca="true" t="shared" si="32" ref="CF7:CF24">+CA7+BV7+BQ7+BL7+BG7+BB7+AW7+AR7+AM7+AH7+AC7+X7+S7+N7+I7+D7</f>
        <v>116710</v>
      </c>
      <c r="CG7" s="379">
        <f aca="true" t="shared" si="33" ref="CG7:CG25">CF7/$CF$25*100</f>
        <v>8.825780262194716</v>
      </c>
      <c r="CH7" s="394" t="s">
        <v>61</v>
      </c>
    </row>
    <row r="8" spans="1:86" ht="19.5" customHeight="1">
      <c r="A8" s="857" t="s">
        <v>62</v>
      </c>
      <c r="B8" s="858"/>
      <c r="C8" s="870"/>
      <c r="D8" s="385">
        <v>32764</v>
      </c>
      <c r="E8" s="386">
        <v>16876</v>
      </c>
      <c r="F8" s="43">
        <f t="shared" si="3"/>
        <v>51.507752411183006</v>
      </c>
      <c r="G8" s="386">
        <v>15888</v>
      </c>
      <c r="H8" s="44">
        <f t="shared" si="4"/>
        <v>48.492247588816994</v>
      </c>
      <c r="I8" s="385">
        <v>46392</v>
      </c>
      <c r="J8" s="386">
        <v>23757</v>
      </c>
      <c r="K8" s="43">
        <f t="shared" si="5"/>
        <v>51.20926021727884</v>
      </c>
      <c r="L8" s="386">
        <v>22635</v>
      </c>
      <c r="M8" s="44">
        <f t="shared" si="6"/>
        <v>48.79073978272116</v>
      </c>
      <c r="N8" s="387">
        <v>385</v>
      </c>
      <c r="O8" s="388">
        <v>184</v>
      </c>
      <c r="P8" s="46">
        <f t="shared" si="7"/>
        <v>47.79220779220779</v>
      </c>
      <c r="Q8" s="388">
        <v>201</v>
      </c>
      <c r="R8" s="47">
        <f t="shared" si="8"/>
        <v>52.2077922077922</v>
      </c>
      <c r="S8" s="385">
        <v>2286</v>
      </c>
      <c r="T8" s="386">
        <v>1158</v>
      </c>
      <c r="U8" s="43">
        <f t="shared" si="0"/>
        <v>50.65616797900262</v>
      </c>
      <c r="V8" s="386">
        <v>1128</v>
      </c>
      <c r="W8" s="44">
        <f t="shared" si="9"/>
        <v>49.343832020997375</v>
      </c>
      <c r="X8" s="385">
        <v>5668</v>
      </c>
      <c r="Y8" s="386">
        <v>2870</v>
      </c>
      <c r="Z8" s="43">
        <f t="shared" si="1"/>
        <v>50.635144671841914</v>
      </c>
      <c r="AA8" s="386">
        <v>2798</v>
      </c>
      <c r="AB8" s="44">
        <f t="shared" si="10"/>
        <v>49.36485532815808</v>
      </c>
      <c r="AC8" s="387">
        <v>314</v>
      </c>
      <c r="AD8" s="388">
        <v>174</v>
      </c>
      <c r="AE8" s="46">
        <f t="shared" si="11"/>
        <v>55.4140127388535</v>
      </c>
      <c r="AF8" s="388">
        <v>140</v>
      </c>
      <c r="AG8" s="47">
        <f t="shared" si="2"/>
        <v>44.5859872611465</v>
      </c>
      <c r="AH8" s="385">
        <v>1057</v>
      </c>
      <c r="AI8" s="388">
        <v>537</v>
      </c>
      <c r="AJ8" s="46">
        <f t="shared" si="12"/>
        <v>50.804162724692524</v>
      </c>
      <c r="AK8" s="388">
        <v>520</v>
      </c>
      <c r="AL8" s="47">
        <f t="shared" si="13"/>
        <v>49.195837275307476</v>
      </c>
      <c r="AM8" s="385">
        <v>2112</v>
      </c>
      <c r="AN8" s="386">
        <v>1092</v>
      </c>
      <c r="AO8" s="46">
        <f t="shared" si="14"/>
        <v>51.70454545454546</v>
      </c>
      <c r="AP8" s="386">
        <v>1020</v>
      </c>
      <c r="AQ8" s="47">
        <f t="shared" si="15"/>
        <v>48.29545454545455</v>
      </c>
      <c r="AR8" s="387">
        <v>199</v>
      </c>
      <c r="AS8" s="388">
        <v>95</v>
      </c>
      <c r="AT8" s="46">
        <f t="shared" si="16"/>
        <v>47.73869346733669</v>
      </c>
      <c r="AU8" s="388">
        <v>104</v>
      </c>
      <c r="AV8" s="47">
        <f t="shared" si="17"/>
        <v>52.26130653266332</v>
      </c>
      <c r="AW8" s="385">
        <v>2016</v>
      </c>
      <c r="AX8" s="386">
        <v>1007</v>
      </c>
      <c r="AY8" s="43">
        <f t="shared" si="18"/>
        <v>49.95039682539682</v>
      </c>
      <c r="AZ8" s="386">
        <v>1009</v>
      </c>
      <c r="BA8" s="44">
        <f t="shared" si="19"/>
        <v>50.04960317460318</v>
      </c>
      <c r="BB8" s="385">
        <v>913</v>
      </c>
      <c r="BC8" s="388">
        <v>473</v>
      </c>
      <c r="BD8" s="46">
        <f t="shared" si="20"/>
        <v>51.80722891566265</v>
      </c>
      <c r="BE8" s="388">
        <v>440</v>
      </c>
      <c r="BF8" s="47">
        <f t="shared" si="21"/>
        <v>48.19277108433735</v>
      </c>
      <c r="BG8" s="387">
        <v>678</v>
      </c>
      <c r="BH8" s="388">
        <v>343</v>
      </c>
      <c r="BI8" s="50">
        <f t="shared" si="22"/>
        <v>50.58997050147492</v>
      </c>
      <c r="BJ8" s="388">
        <v>335</v>
      </c>
      <c r="BK8" s="51">
        <f t="shared" si="23"/>
        <v>49.41002949852507</v>
      </c>
      <c r="BL8" s="385">
        <v>9990</v>
      </c>
      <c r="BM8" s="386">
        <v>5063</v>
      </c>
      <c r="BN8" s="43">
        <f t="shared" si="24"/>
        <v>50.68068068068068</v>
      </c>
      <c r="BO8" s="386">
        <v>4927</v>
      </c>
      <c r="BP8" s="44">
        <f t="shared" si="25"/>
        <v>49.31931931931932</v>
      </c>
      <c r="BQ8" s="385">
        <v>2097</v>
      </c>
      <c r="BR8" s="386">
        <v>1108</v>
      </c>
      <c r="BS8" s="43">
        <f t="shared" si="26"/>
        <v>52.83738674296614</v>
      </c>
      <c r="BT8" s="386">
        <v>989</v>
      </c>
      <c r="BU8" s="44">
        <f t="shared" si="27"/>
        <v>47.16261325703386</v>
      </c>
      <c r="BV8" s="385">
        <v>3224</v>
      </c>
      <c r="BW8" s="386">
        <v>1668</v>
      </c>
      <c r="BX8" s="43">
        <f t="shared" si="28"/>
        <v>51.736972704714645</v>
      </c>
      <c r="BY8" s="386">
        <v>1556</v>
      </c>
      <c r="BZ8" s="44">
        <f t="shared" si="29"/>
        <v>48.26302729528536</v>
      </c>
      <c r="CA8" s="385">
        <v>1167</v>
      </c>
      <c r="CB8" s="386">
        <v>619</v>
      </c>
      <c r="CC8" s="43">
        <f t="shared" si="30"/>
        <v>53.04198800342759</v>
      </c>
      <c r="CD8" s="386">
        <v>548</v>
      </c>
      <c r="CE8" s="192">
        <f t="shared" si="31"/>
        <v>46.95801199657241</v>
      </c>
      <c r="CF8" s="39">
        <f t="shared" si="32"/>
        <v>111262</v>
      </c>
      <c r="CG8" s="379">
        <f t="shared" si="33"/>
        <v>8.41379456372469</v>
      </c>
      <c r="CH8" s="394" t="s">
        <v>62</v>
      </c>
    </row>
    <row r="9" spans="1:86" ht="19.5" customHeight="1">
      <c r="A9" s="860" t="s">
        <v>63</v>
      </c>
      <c r="B9" s="861"/>
      <c r="C9" s="863"/>
      <c r="D9" s="385">
        <v>32934</v>
      </c>
      <c r="E9" s="386">
        <v>17059</v>
      </c>
      <c r="F9" s="43">
        <f t="shared" si="3"/>
        <v>51.79753446286512</v>
      </c>
      <c r="G9" s="386">
        <v>15875</v>
      </c>
      <c r="H9" s="44">
        <f t="shared" si="4"/>
        <v>48.20246553713488</v>
      </c>
      <c r="I9" s="385">
        <v>46511</v>
      </c>
      <c r="J9" s="386">
        <v>23530</v>
      </c>
      <c r="K9" s="43">
        <f t="shared" si="5"/>
        <v>50.590182967470064</v>
      </c>
      <c r="L9" s="386">
        <v>22981</v>
      </c>
      <c r="M9" s="44">
        <f t="shared" si="6"/>
        <v>49.40981703252994</v>
      </c>
      <c r="N9" s="387">
        <v>484</v>
      </c>
      <c r="O9" s="388">
        <v>232</v>
      </c>
      <c r="P9" s="46">
        <f t="shared" si="7"/>
        <v>47.93388429752066</v>
      </c>
      <c r="Q9" s="388">
        <v>252</v>
      </c>
      <c r="R9" s="47">
        <f t="shared" si="8"/>
        <v>52.066115702479344</v>
      </c>
      <c r="S9" s="385">
        <v>2415</v>
      </c>
      <c r="T9" s="386">
        <v>1224</v>
      </c>
      <c r="U9" s="43">
        <f t="shared" si="0"/>
        <v>50.683229813664596</v>
      </c>
      <c r="V9" s="386">
        <v>1191</v>
      </c>
      <c r="W9" s="44">
        <f t="shared" si="9"/>
        <v>49.316770186335404</v>
      </c>
      <c r="X9" s="385">
        <v>6043</v>
      </c>
      <c r="Y9" s="386">
        <v>3035</v>
      </c>
      <c r="Z9" s="43">
        <f t="shared" si="1"/>
        <v>50.22339897401953</v>
      </c>
      <c r="AA9" s="386">
        <v>3008</v>
      </c>
      <c r="AB9" s="44">
        <f t="shared" si="10"/>
        <v>49.77660102598047</v>
      </c>
      <c r="AC9" s="387">
        <v>435</v>
      </c>
      <c r="AD9" s="388">
        <v>244</v>
      </c>
      <c r="AE9" s="46">
        <f t="shared" si="11"/>
        <v>56.09195402298851</v>
      </c>
      <c r="AF9" s="388">
        <v>191</v>
      </c>
      <c r="AG9" s="47">
        <f t="shared" si="2"/>
        <v>43.9080459770115</v>
      </c>
      <c r="AH9" s="385">
        <v>1151</v>
      </c>
      <c r="AI9" s="388">
        <v>599</v>
      </c>
      <c r="AJ9" s="46">
        <f t="shared" si="12"/>
        <v>52.04170286707212</v>
      </c>
      <c r="AK9" s="388">
        <v>552</v>
      </c>
      <c r="AL9" s="47">
        <f t="shared" si="13"/>
        <v>47.95829713292789</v>
      </c>
      <c r="AM9" s="385">
        <v>1986</v>
      </c>
      <c r="AN9" s="386">
        <v>1054</v>
      </c>
      <c r="AO9" s="46">
        <f t="shared" si="14"/>
        <v>53.071500503524675</v>
      </c>
      <c r="AP9" s="388">
        <v>932</v>
      </c>
      <c r="AQ9" s="47">
        <f t="shared" si="15"/>
        <v>46.928499496475325</v>
      </c>
      <c r="AR9" s="387">
        <v>245</v>
      </c>
      <c r="AS9" s="388">
        <v>118</v>
      </c>
      <c r="AT9" s="46">
        <f t="shared" si="16"/>
        <v>48.16326530612245</v>
      </c>
      <c r="AU9" s="388">
        <v>127</v>
      </c>
      <c r="AV9" s="47">
        <f t="shared" si="17"/>
        <v>51.83673469387755</v>
      </c>
      <c r="AW9" s="385">
        <v>1880</v>
      </c>
      <c r="AX9" s="386">
        <v>1000</v>
      </c>
      <c r="AY9" s="43">
        <f t="shared" si="18"/>
        <v>53.191489361702125</v>
      </c>
      <c r="AZ9" s="388">
        <v>880</v>
      </c>
      <c r="BA9" s="44">
        <f t="shared" si="19"/>
        <v>46.808510638297875</v>
      </c>
      <c r="BB9" s="385">
        <v>970</v>
      </c>
      <c r="BC9" s="388">
        <v>512</v>
      </c>
      <c r="BD9" s="46">
        <f t="shared" si="20"/>
        <v>52.78350515463918</v>
      </c>
      <c r="BE9" s="388">
        <v>458</v>
      </c>
      <c r="BF9" s="47">
        <f t="shared" si="21"/>
        <v>47.21649484536082</v>
      </c>
      <c r="BG9" s="387">
        <v>756</v>
      </c>
      <c r="BH9" s="388">
        <v>391</v>
      </c>
      <c r="BI9" s="50">
        <f t="shared" si="22"/>
        <v>51.71957671957672</v>
      </c>
      <c r="BJ9" s="388">
        <v>365</v>
      </c>
      <c r="BK9" s="51">
        <f t="shared" si="23"/>
        <v>48.28042328042328</v>
      </c>
      <c r="BL9" s="385">
        <v>11003</v>
      </c>
      <c r="BM9" s="386">
        <v>5462</v>
      </c>
      <c r="BN9" s="43">
        <f t="shared" si="24"/>
        <v>49.64100699809143</v>
      </c>
      <c r="BO9" s="386">
        <v>5541</v>
      </c>
      <c r="BP9" s="44">
        <f t="shared" si="25"/>
        <v>50.35899300190857</v>
      </c>
      <c r="BQ9" s="385">
        <v>2178</v>
      </c>
      <c r="BR9" s="386">
        <v>1133</v>
      </c>
      <c r="BS9" s="43">
        <f t="shared" si="26"/>
        <v>52.02020202020202</v>
      </c>
      <c r="BT9" s="386">
        <v>1045</v>
      </c>
      <c r="BU9" s="44">
        <f t="shared" si="27"/>
        <v>47.97979797979798</v>
      </c>
      <c r="BV9" s="385">
        <v>3559</v>
      </c>
      <c r="BW9" s="386">
        <v>1866</v>
      </c>
      <c r="BX9" s="43">
        <f t="shared" si="28"/>
        <v>52.43045799381849</v>
      </c>
      <c r="BY9" s="386">
        <v>1693</v>
      </c>
      <c r="BZ9" s="44">
        <f t="shared" si="29"/>
        <v>47.569542006181514</v>
      </c>
      <c r="CA9" s="385">
        <v>1271</v>
      </c>
      <c r="CB9" s="386">
        <v>651</v>
      </c>
      <c r="CC9" s="43">
        <f t="shared" si="30"/>
        <v>51.21951219512195</v>
      </c>
      <c r="CD9" s="386">
        <v>620</v>
      </c>
      <c r="CE9" s="192">
        <f t="shared" si="31"/>
        <v>48.78048780487805</v>
      </c>
      <c r="CF9" s="39">
        <f t="shared" si="32"/>
        <v>113821</v>
      </c>
      <c r="CG9" s="379">
        <f t="shared" si="33"/>
        <v>8.607309872532472</v>
      </c>
      <c r="CH9" s="395" t="s">
        <v>63</v>
      </c>
    </row>
    <row r="10" spans="1:88" ht="19.5" customHeight="1">
      <c r="A10" s="860" t="s">
        <v>64</v>
      </c>
      <c r="B10" s="861"/>
      <c r="C10" s="863"/>
      <c r="D10" s="385">
        <v>29091</v>
      </c>
      <c r="E10" s="386">
        <v>14578</v>
      </c>
      <c r="F10" s="43">
        <f t="shared" si="3"/>
        <v>50.11171840088</v>
      </c>
      <c r="G10" s="386">
        <v>14513</v>
      </c>
      <c r="H10" s="44">
        <f t="shared" si="4"/>
        <v>49.888281599120006</v>
      </c>
      <c r="I10" s="385">
        <v>43100</v>
      </c>
      <c r="J10" s="386">
        <v>20214</v>
      </c>
      <c r="K10" s="43">
        <f t="shared" si="5"/>
        <v>46.90023201856148</v>
      </c>
      <c r="L10" s="386">
        <v>22886</v>
      </c>
      <c r="M10" s="44">
        <f t="shared" si="6"/>
        <v>53.09976798143852</v>
      </c>
      <c r="N10" s="387">
        <v>412</v>
      </c>
      <c r="O10" s="388">
        <v>229</v>
      </c>
      <c r="P10" s="46">
        <f t="shared" si="7"/>
        <v>55.582524271844655</v>
      </c>
      <c r="Q10" s="388">
        <v>183</v>
      </c>
      <c r="R10" s="47">
        <f t="shared" si="8"/>
        <v>44.417475728155345</v>
      </c>
      <c r="S10" s="385">
        <v>2004</v>
      </c>
      <c r="T10" s="386">
        <v>1070</v>
      </c>
      <c r="U10" s="43">
        <f t="shared" si="0"/>
        <v>53.39321357285429</v>
      </c>
      <c r="V10" s="388">
        <v>934</v>
      </c>
      <c r="W10" s="44">
        <f t="shared" si="9"/>
        <v>46.60678642714571</v>
      </c>
      <c r="X10" s="385">
        <v>4720</v>
      </c>
      <c r="Y10" s="386">
        <v>2499</v>
      </c>
      <c r="Z10" s="43">
        <f t="shared" si="1"/>
        <v>52.94491525423729</v>
      </c>
      <c r="AA10" s="386">
        <v>2221</v>
      </c>
      <c r="AB10" s="44">
        <f t="shared" si="10"/>
        <v>47.05508474576271</v>
      </c>
      <c r="AC10" s="387">
        <v>470</v>
      </c>
      <c r="AD10" s="388">
        <v>272</v>
      </c>
      <c r="AE10" s="46">
        <f t="shared" si="11"/>
        <v>57.87234042553191</v>
      </c>
      <c r="AF10" s="388">
        <v>198</v>
      </c>
      <c r="AG10" s="47">
        <f t="shared" si="2"/>
        <v>42.12765957446808</v>
      </c>
      <c r="AH10" s="387">
        <v>785</v>
      </c>
      <c r="AI10" s="388">
        <v>406</v>
      </c>
      <c r="AJ10" s="46">
        <f t="shared" si="12"/>
        <v>51.71974522292994</v>
      </c>
      <c r="AK10" s="388">
        <v>379</v>
      </c>
      <c r="AL10" s="47">
        <f t="shared" si="13"/>
        <v>48.28025477707006</v>
      </c>
      <c r="AM10" s="385">
        <v>1699</v>
      </c>
      <c r="AN10" s="388">
        <v>903</v>
      </c>
      <c r="AO10" s="46">
        <f t="shared" si="14"/>
        <v>53.148911124190704</v>
      </c>
      <c r="AP10" s="388">
        <v>796</v>
      </c>
      <c r="AQ10" s="47">
        <f t="shared" si="15"/>
        <v>46.851088875809296</v>
      </c>
      <c r="AR10" s="387">
        <v>221</v>
      </c>
      <c r="AS10" s="388">
        <v>106</v>
      </c>
      <c r="AT10" s="46">
        <f t="shared" si="16"/>
        <v>47.963800904977376</v>
      </c>
      <c r="AU10" s="388">
        <v>115</v>
      </c>
      <c r="AV10" s="47">
        <f t="shared" si="17"/>
        <v>52.03619909502263</v>
      </c>
      <c r="AW10" s="385">
        <v>1695</v>
      </c>
      <c r="AX10" s="386">
        <v>976</v>
      </c>
      <c r="AY10" s="43">
        <f t="shared" si="18"/>
        <v>57.581120943952804</v>
      </c>
      <c r="AZ10" s="388">
        <v>719</v>
      </c>
      <c r="BA10" s="44">
        <f t="shared" si="19"/>
        <v>42.418879056047196</v>
      </c>
      <c r="BB10" s="387">
        <v>921</v>
      </c>
      <c r="BC10" s="388">
        <v>420</v>
      </c>
      <c r="BD10" s="46">
        <f t="shared" si="20"/>
        <v>45.60260586319218</v>
      </c>
      <c r="BE10" s="388">
        <v>501</v>
      </c>
      <c r="BF10" s="47">
        <f t="shared" si="21"/>
        <v>54.39739413680782</v>
      </c>
      <c r="BG10" s="387">
        <v>741</v>
      </c>
      <c r="BH10" s="388">
        <v>472</v>
      </c>
      <c r="BI10" s="50">
        <f t="shared" si="22"/>
        <v>63.69770580296896</v>
      </c>
      <c r="BJ10" s="388">
        <v>269</v>
      </c>
      <c r="BK10" s="51">
        <f t="shared" si="23"/>
        <v>36.30229419703104</v>
      </c>
      <c r="BL10" s="385">
        <v>11543</v>
      </c>
      <c r="BM10" s="386">
        <v>6099</v>
      </c>
      <c r="BN10" s="43">
        <f t="shared" si="24"/>
        <v>52.83721736117128</v>
      </c>
      <c r="BO10" s="386">
        <v>5444</v>
      </c>
      <c r="BP10" s="44">
        <f t="shared" si="25"/>
        <v>47.16278263882872</v>
      </c>
      <c r="BQ10" s="385">
        <v>1726</v>
      </c>
      <c r="BR10" s="388">
        <v>949</v>
      </c>
      <c r="BS10" s="43">
        <f t="shared" si="26"/>
        <v>54.982618771726536</v>
      </c>
      <c r="BT10" s="388">
        <v>777</v>
      </c>
      <c r="BU10" s="44">
        <f t="shared" si="27"/>
        <v>45.017381228273464</v>
      </c>
      <c r="BV10" s="385">
        <v>2694</v>
      </c>
      <c r="BW10" s="386">
        <v>1370</v>
      </c>
      <c r="BX10" s="43">
        <f t="shared" si="28"/>
        <v>50.85374907201188</v>
      </c>
      <c r="BY10" s="386">
        <v>1324</v>
      </c>
      <c r="BZ10" s="44">
        <f t="shared" si="29"/>
        <v>49.14625092798812</v>
      </c>
      <c r="CA10" s="385">
        <v>940</v>
      </c>
      <c r="CB10" s="388">
        <v>496</v>
      </c>
      <c r="CC10" s="43">
        <f t="shared" si="30"/>
        <v>52.76595744680851</v>
      </c>
      <c r="CD10" s="388">
        <v>444</v>
      </c>
      <c r="CE10" s="192">
        <f t="shared" si="31"/>
        <v>47.23404255319149</v>
      </c>
      <c r="CF10" s="39">
        <f t="shared" si="32"/>
        <v>102762</v>
      </c>
      <c r="CG10" s="379">
        <f t="shared" si="33"/>
        <v>7.771012178079458</v>
      </c>
      <c r="CH10" s="395" t="s">
        <v>64</v>
      </c>
      <c r="CJ10" s="54" t="s">
        <v>93</v>
      </c>
    </row>
    <row r="11" spans="1:86" ht="19.5" customHeight="1">
      <c r="A11" s="860" t="s">
        <v>65</v>
      </c>
      <c r="B11" s="861"/>
      <c r="C11" s="863"/>
      <c r="D11" s="385">
        <v>30651</v>
      </c>
      <c r="E11" s="386">
        <v>15261</v>
      </c>
      <c r="F11" s="43">
        <f t="shared" si="3"/>
        <v>49.7895664089263</v>
      </c>
      <c r="G11" s="386">
        <v>15390</v>
      </c>
      <c r="H11" s="44">
        <f t="shared" si="4"/>
        <v>50.2104335910737</v>
      </c>
      <c r="I11" s="385">
        <v>44486</v>
      </c>
      <c r="J11" s="386">
        <v>21712</v>
      </c>
      <c r="K11" s="43">
        <f t="shared" si="5"/>
        <v>48.80636604774536</v>
      </c>
      <c r="L11" s="386">
        <v>22774</v>
      </c>
      <c r="M11" s="44">
        <f t="shared" si="6"/>
        <v>51.19363395225464</v>
      </c>
      <c r="N11" s="387">
        <v>382</v>
      </c>
      <c r="O11" s="388">
        <v>217</v>
      </c>
      <c r="P11" s="46">
        <f t="shared" si="7"/>
        <v>56.80628272251309</v>
      </c>
      <c r="Q11" s="388">
        <v>165</v>
      </c>
      <c r="R11" s="47">
        <f t="shared" si="8"/>
        <v>43.19371727748691</v>
      </c>
      <c r="S11" s="385">
        <v>1725</v>
      </c>
      <c r="T11" s="386">
        <v>991</v>
      </c>
      <c r="U11" s="43">
        <f t="shared" si="0"/>
        <v>57.44927536231884</v>
      </c>
      <c r="V11" s="388">
        <v>734</v>
      </c>
      <c r="W11" s="44">
        <f t="shared" si="9"/>
        <v>42.55072463768116</v>
      </c>
      <c r="X11" s="385">
        <v>4448</v>
      </c>
      <c r="Y11" s="386">
        <v>2325</v>
      </c>
      <c r="Z11" s="43">
        <f t="shared" si="1"/>
        <v>52.27068345323741</v>
      </c>
      <c r="AA11" s="386">
        <v>2123</v>
      </c>
      <c r="AB11" s="44">
        <f t="shared" si="10"/>
        <v>47.72931654676259</v>
      </c>
      <c r="AC11" s="387">
        <v>459</v>
      </c>
      <c r="AD11" s="388">
        <v>252</v>
      </c>
      <c r="AE11" s="46">
        <f t="shared" si="11"/>
        <v>54.90196078431373</v>
      </c>
      <c r="AF11" s="388">
        <v>207</v>
      </c>
      <c r="AG11" s="47">
        <f t="shared" si="2"/>
        <v>45.09803921568628</v>
      </c>
      <c r="AH11" s="387">
        <v>793</v>
      </c>
      <c r="AI11" s="388">
        <v>422</v>
      </c>
      <c r="AJ11" s="46">
        <f t="shared" si="12"/>
        <v>53.2156368221942</v>
      </c>
      <c r="AK11" s="388">
        <v>371</v>
      </c>
      <c r="AL11" s="47">
        <f t="shared" si="13"/>
        <v>46.7843631778058</v>
      </c>
      <c r="AM11" s="385">
        <v>1770</v>
      </c>
      <c r="AN11" s="388">
        <v>959</v>
      </c>
      <c r="AO11" s="46">
        <f t="shared" si="14"/>
        <v>54.18079096045197</v>
      </c>
      <c r="AP11" s="388">
        <v>811</v>
      </c>
      <c r="AQ11" s="47">
        <f t="shared" si="15"/>
        <v>45.81920903954802</v>
      </c>
      <c r="AR11" s="387">
        <v>240</v>
      </c>
      <c r="AS11" s="388">
        <v>138</v>
      </c>
      <c r="AT11" s="46">
        <f t="shared" si="16"/>
        <v>57.49999999999999</v>
      </c>
      <c r="AU11" s="388">
        <v>102</v>
      </c>
      <c r="AV11" s="47">
        <f t="shared" si="17"/>
        <v>42.5</v>
      </c>
      <c r="AW11" s="385">
        <v>1770</v>
      </c>
      <c r="AX11" s="386">
        <v>1001</v>
      </c>
      <c r="AY11" s="43">
        <f t="shared" si="18"/>
        <v>56.55367231638419</v>
      </c>
      <c r="AZ11" s="388">
        <v>769</v>
      </c>
      <c r="BA11" s="44">
        <f t="shared" si="19"/>
        <v>43.44632768361582</v>
      </c>
      <c r="BB11" s="385">
        <v>953</v>
      </c>
      <c r="BC11" s="388">
        <v>563</v>
      </c>
      <c r="BD11" s="46">
        <f t="shared" si="20"/>
        <v>59.076600209863585</v>
      </c>
      <c r="BE11" s="388">
        <v>390</v>
      </c>
      <c r="BF11" s="47">
        <f t="shared" si="21"/>
        <v>40.92339979013641</v>
      </c>
      <c r="BG11" s="387">
        <v>800</v>
      </c>
      <c r="BH11" s="388">
        <v>523</v>
      </c>
      <c r="BI11" s="50">
        <f t="shared" si="22"/>
        <v>65.375</v>
      </c>
      <c r="BJ11" s="388">
        <v>277</v>
      </c>
      <c r="BK11" s="51">
        <f t="shared" si="23"/>
        <v>34.625</v>
      </c>
      <c r="BL11" s="385">
        <v>11538</v>
      </c>
      <c r="BM11" s="386">
        <v>5713</v>
      </c>
      <c r="BN11" s="43">
        <f t="shared" si="24"/>
        <v>49.51464725255677</v>
      </c>
      <c r="BO11" s="386">
        <v>5825</v>
      </c>
      <c r="BP11" s="44">
        <f t="shared" si="25"/>
        <v>50.48535274744324</v>
      </c>
      <c r="BQ11" s="385">
        <v>1663</v>
      </c>
      <c r="BR11" s="386">
        <v>942</v>
      </c>
      <c r="BS11" s="43">
        <f t="shared" si="26"/>
        <v>56.6446181599519</v>
      </c>
      <c r="BT11" s="388">
        <v>721</v>
      </c>
      <c r="BU11" s="44">
        <f t="shared" si="27"/>
        <v>43.35538184004811</v>
      </c>
      <c r="BV11" s="385">
        <v>2581</v>
      </c>
      <c r="BW11" s="386">
        <v>1421</v>
      </c>
      <c r="BX11" s="43">
        <f t="shared" si="28"/>
        <v>55.0561797752809</v>
      </c>
      <c r="BY11" s="386">
        <v>1160</v>
      </c>
      <c r="BZ11" s="44">
        <f t="shared" si="29"/>
        <v>44.9438202247191</v>
      </c>
      <c r="CA11" s="385">
        <v>968</v>
      </c>
      <c r="CB11" s="386">
        <v>528</v>
      </c>
      <c r="CC11" s="43">
        <f t="shared" si="30"/>
        <v>54.54545454545454</v>
      </c>
      <c r="CD11" s="388">
        <v>440</v>
      </c>
      <c r="CE11" s="192">
        <f t="shared" si="31"/>
        <v>45.45454545454545</v>
      </c>
      <c r="CF11" s="39">
        <f t="shared" si="32"/>
        <v>105227</v>
      </c>
      <c r="CG11" s="379">
        <f t="shared" si="33"/>
        <v>7.9574190699165745</v>
      </c>
      <c r="CH11" s="395" t="s">
        <v>65</v>
      </c>
    </row>
    <row r="12" spans="1:86" ht="19.5" customHeight="1">
      <c r="A12" s="860" t="s">
        <v>66</v>
      </c>
      <c r="B12" s="861"/>
      <c r="C12" s="863"/>
      <c r="D12" s="385">
        <v>32776</v>
      </c>
      <c r="E12" s="386">
        <v>16536</v>
      </c>
      <c r="F12" s="43">
        <f t="shared" si="3"/>
        <v>50.451549914571636</v>
      </c>
      <c r="G12" s="386">
        <v>16240</v>
      </c>
      <c r="H12" s="44">
        <f t="shared" si="4"/>
        <v>49.548450085428364</v>
      </c>
      <c r="I12" s="385">
        <v>48229</v>
      </c>
      <c r="J12" s="386">
        <v>24256</v>
      </c>
      <c r="K12" s="43">
        <f t="shared" si="5"/>
        <v>50.293391942607144</v>
      </c>
      <c r="L12" s="386">
        <v>23973</v>
      </c>
      <c r="M12" s="44">
        <f t="shared" si="6"/>
        <v>49.706608057392856</v>
      </c>
      <c r="N12" s="387">
        <v>311</v>
      </c>
      <c r="O12" s="388">
        <v>192</v>
      </c>
      <c r="P12" s="46">
        <f t="shared" si="7"/>
        <v>61.7363344051447</v>
      </c>
      <c r="Q12" s="388">
        <v>119</v>
      </c>
      <c r="R12" s="47">
        <f t="shared" si="8"/>
        <v>38.263665594855304</v>
      </c>
      <c r="S12" s="385">
        <v>1779</v>
      </c>
      <c r="T12" s="386">
        <v>932</v>
      </c>
      <c r="U12" s="43">
        <f t="shared" si="0"/>
        <v>52.388982574480046</v>
      </c>
      <c r="V12" s="388">
        <v>847</v>
      </c>
      <c r="W12" s="44">
        <f t="shared" si="9"/>
        <v>47.611017425519954</v>
      </c>
      <c r="X12" s="385">
        <v>4695</v>
      </c>
      <c r="Y12" s="386">
        <v>2432</v>
      </c>
      <c r="Z12" s="43">
        <f t="shared" si="1"/>
        <v>51.79978700745473</v>
      </c>
      <c r="AA12" s="386">
        <v>2263</v>
      </c>
      <c r="AB12" s="44">
        <f t="shared" si="10"/>
        <v>48.20021299254526</v>
      </c>
      <c r="AC12" s="387">
        <v>378</v>
      </c>
      <c r="AD12" s="388">
        <v>238</v>
      </c>
      <c r="AE12" s="46">
        <f t="shared" si="11"/>
        <v>62.96296296296296</v>
      </c>
      <c r="AF12" s="388">
        <v>140</v>
      </c>
      <c r="AG12" s="47">
        <f t="shared" si="2"/>
        <v>37.03703703703704</v>
      </c>
      <c r="AH12" s="387">
        <v>909</v>
      </c>
      <c r="AI12" s="388">
        <v>438</v>
      </c>
      <c r="AJ12" s="46">
        <f t="shared" si="12"/>
        <v>48.18481848184818</v>
      </c>
      <c r="AK12" s="388">
        <v>471</v>
      </c>
      <c r="AL12" s="47">
        <f t="shared" si="13"/>
        <v>51.81518151815182</v>
      </c>
      <c r="AM12" s="385">
        <v>1939</v>
      </c>
      <c r="AN12" s="386">
        <v>1072</v>
      </c>
      <c r="AO12" s="46">
        <f t="shared" si="14"/>
        <v>55.286230015471894</v>
      </c>
      <c r="AP12" s="388">
        <v>867</v>
      </c>
      <c r="AQ12" s="47">
        <f t="shared" si="15"/>
        <v>44.713769984528106</v>
      </c>
      <c r="AR12" s="387">
        <v>204</v>
      </c>
      <c r="AS12" s="388">
        <v>107</v>
      </c>
      <c r="AT12" s="46">
        <f t="shared" si="16"/>
        <v>52.450980392156865</v>
      </c>
      <c r="AU12" s="388">
        <v>97</v>
      </c>
      <c r="AV12" s="47">
        <f t="shared" si="17"/>
        <v>47.549019607843135</v>
      </c>
      <c r="AW12" s="385">
        <v>1816</v>
      </c>
      <c r="AX12" s="386">
        <v>989</v>
      </c>
      <c r="AY12" s="43">
        <f t="shared" si="18"/>
        <v>54.46035242290749</v>
      </c>
      <c r="AZ12" s="388">
        <v>827</v>
      </c>
      <c r="BA12" s="44">
        <f t="shared" si="19"/>
        <v>45.53964757709251</v>
      </c>
      <c r="BB12" s="385">
        <v>926</v>
      </c>
      <c r="BC12" s="388">
        <v>523</v>
      </c>
      <c r="BD12" s="46">
        <f t="shared" si="20"/>
        <v>56.47948164146869</v>
      </c>
      <c r="BE12" s="388">
        <v>403</v>
      </c>
      <c r="BF12" s="47">
        <f t="shared" si="21"/>
        <v>43.52051835853132</v>
      </c>
      <c r="BG12" s="387">
        <v>603</v>
      </c>
      <c r="BH12" s="388">
        <v>367</v>
      </c>
      <c r="BI12" s="50">
        <f t="shared" si="22"/>
        <v>60.86235489220564</v>
      </c>
      <c r="BJ12" s="388">
        <v>236</v>
      </c>
      <c r="BK12" s="51">
        <f t="shared" si="23"/>
        <v>39.13764510779436</v>
      </c>
      <c r="BL12" s="385">
        <v>12304</v>
      </c>
      <c r="BM12" s="386">
        <v>6003</v>
      </c>
      <c r="BN12" s="43">
        <f t="shared" si="24"/>
        <v>48.78901170351105</v>
      </c>
      <c r="BO12" s="386">
        <v>6301</v>
      </c>
      <c r="BP12" s="44">
        <f t="shared" si="25"/>
        <v>51.21098829648895</v>
      </c>
      <c r="BQ12" s="385">
        <v>1567</v>
      </c>
      <c r="BR12" s="388">
        <v>872</v>
      </c>
      <c r="BS12" s="43">
        <f t="shared" si="26"/>
        <v>55.64773452456924</v>
      </c>
      <c r="BT12" s="388">
        <v>695</v>
      </c>
      <c r="BU12" s="44">
        <f t="shared" si="27"/>
        <v>44.352265475430755</v>
      </c>
      <c r="BV12" s="385">
        <v>2320</v>
      </c>
      <c r="BW12" s="386">
        <v>1206</v>
      </c>
      <c r="BX12" s="43">
        <f t="shared" si="28"/>
        <v>51.98275862068965</v>
      </c>
      <c r="BY12" s="386">
        <v>1114</v>
      </c>
      <c r="BZ12" s="44">
        <f t="shared" si="29"/>
        <v>48.01724137931034</v>
      </c>
      <c r="CA12" s="385">
        <v>913</v>
      </c>
      <c r="CB12" s="388">
        <v>450</v>
      </c>
      <c r="CC12" s="43">
        <f t="shared" si="30"/>
        <v>49.28806133625411</v>
      </c>
      <c r="CD12" s="388">
        <v>463</v>
      </c>
      <c r="CE12" s="192">
        <f t="shared" si="31"/>
        <v>50.71193866374589</v>
      </c>
      <c r="CF12" s="39">
        <f t="shared" si="32"/>
        <v>111669</v>
      </c>
      <c r="CG12" s="379">
        <f t="shared" si="33"/>
        <v>8.444572496778525</v>
      </c>
      <c r="CH12" s="395" t="s">
        <v>66</v>
      </c>
    </row>
    <row r="13" spans="1:86" ht="19.5" customHeight="1">
      <c r="A13" s="860" t="s">
        <v>67</v>
      </c>
      <c r="B13" s="861"/>
      <c r="C13" s="863"/>
      <c r="D13" s="385">
        <v>30073</v>
      </c>
      <c r="E13" s="386">
        <v>15073</v>
      </c>
      <c r="F13" s="43">
        <f t="shared" si="3"/>
        <v>50.121371329764244</v>
      </c>
      <c r="G13" s="386">
        <v>15000</v>
      </c>
      <c r="H13" s="44">
        <f t="shared" si="4"/>
        <v>49.878628670235756</v>
      </c>
      <c r="I13" s="385">
        <v>43049</v>
      </c>
      <c r="J13" s="386">
        <v>21960</v>
      </c>
      <c r="K13" s="43">
        <f t="shared" si="5"/>
        <v>51.01163790099654</v>
      </c>
      <c r="L13" s="386">
        <v>21089</v>
      </c>
      <c r="M13" s="44">
        <f t="shared" si="6"/>
        <v>48.98836209900346</v>
      </c>
      <c r="N13" s="387">
        <v>321</v>
      </c>
      <c r="O13" s="388">
        <v>162</v>
      </c>
      <c r="P13" s="46">
        <f t="shared" si="7"/>
        <v>50.467289719626166</v>
      </c>
      <c r="Q13" s="388">
        <v>159</v>
      </c>
      <c r="R13" s="47">
        <f t="shared" si="8"/>
        <v>49.532710280373834</v>
      </c>
      <c r="S13" s="385">
        <v>1692</v>
      </c>
      <c r="T13" s="388">
        <v>863</v>
      </c>
      <c r="U13" s="43">
        <f t="shared" si="0"/>
        <v>51.00472813238771</v>
      </c>
      <c r="V13" s="388">
        <v>829</v>
      </c>
      <c r="W13" s="44">
        <f t="shared" si="9"/>
        <v>48.995271867612296</v>
      </c>
      <c r="X13" s="385">
        <v>4207</v>
      </c>
      <c r="Y13" s="386">
        <v>2184</v>
      </c>
      <c r="Z13" s="43">
        <f t="shared" si="1"/>
        <v>51.9134775374376</v>
      </c>
      <c r="AA13" s="386">
        <v>2023</v>
      </c>
      <c r="AB13" s="44">
        <f t="shared" si="10"/>
        <v>48.0865224625624</v>
      </c>
      <c r="AC13" s="387">
        <v>354</v>
      </c>
      <c r="AD13" s="388">
        <v>190</v>
      </c>
      <c r="AE13" s="46">
        <f t="shared" si="11"/>
        <v>53.672316384180796</v>
      </c>
      <c r="AF13" s="388">
        <v>164</v>
      </c>
      <c r="AG13" s="47">
        <f t="shared" si="2"/>
        <v>46.32768361581921</v>
      </c>
      <c r="AH13" s="387">
        <v>847</v>
      </c>
      <c r="AI13" s="388">
        <v>434</v>
      </c>
      <c r="AJ13" s="46">
        <f t="shared" si="12"/>
        <v>51.2396694214876</v>
      </c>
      <c r="AK13" s="388">
        <v>413</v>
      </c>
      <c r="AL13" s="47">
        <f t="shared" si="13"/>
        <v>48.760330578512395</v>
      </c>
      <c r="AM13" s="385">
        <v>1658</v>
      </c>
      <c r="AN13" s="388">
        <v>873</v>
      </c>
      <c r="AO13" s="46">
        <f t="shared" si="14"/>
        <v>52.65379975874548</v>
      </c>
      <c r="AP13" s="388">
        <v>785</v>
      </c>
      <c r="AQ13" s="47">
        <f t="shared" si="15"/>
        <v>47.34620024125452</v>
      </c>
      <c r="AR13" s="387">
        <v>204</v>
      </c>
      <c r="AS13" s="388">
        <v>109</v>
      </c>
      <c r="AT13" s="46">
        <f t="shared" si="16"/>
        <v>53.431372549019606</v>
      </c>
      <c r="AU13" s="388">
        <v>95</v>
      </c>
      <c r="AV13" s="47">
        <f t="shared" si="17"/>
        <v>46.568627450980394</v>
      </c>
      <c r="AW13" s="385">
        <v>1543</v>
      </c>
      <c r="AX13" s="388">
        <v>813</v>
      </c>
      <c r="AY13" s="43">
        <f t="shared" si="18"/>
        <v>52.68956578094621</v>
      </c>
      <c r="AZ13" s="388">
        <v>730</v>
      </c>
      <c r="BA13" s="44">
        <f t="shared" si="19"/>
        <v>47.310434219053796</v>
      </c>
      <c r="BB13" s="387">
        <v>787</v>
      </c>
      <c r="BC13" s="388">
        <v>415</v>
      </c>
      <c r="BD13" s="46">
        <f t="shared" si="20"/>
        <v>52.731893265565446</v>
      </c>
      <c r="BE13" s="388">
        <v>372</v>
      </c>
      <c r="BF13" s="47">
        <f t="shared" si="21"/>
        <v>47.26810673443456</v>
      </c>
      <c r="BG13" s="387">
        <v>557</v>
      </c>
      <c r="BH13" s="388">
        <v>314</v>
      </c>
      <c r="BI13" s="50">
        <f t="shared" si="22"/>
        <v>56.37342908438061</v>
      </c>
      <c r="BJ13" s="388">
        <v>243</v>
      </c>
      <c r="BK13" s="51">
        <f t="shared" si="23"/>
        <v>43.62657091561939</v>
      </c>
      <c r="BL13" s="385">
        <v>10584</v>
      </c>
      <c r="BM13" s="386">
        <v>5363</v>
      </c>
      <c r="BN13" s="43">
        <f t="shared" si="24"/>
        <v>50.6708238851096</v>
      </c>
      <c r="BO13" s="386">
        <v>5221</v>
      </c>
      <c r="BP13" s="44">
        <f t="shared" si="25"/>
        <v>49.3291761148904</v>
      </c>
      <c r="BQ13" s="385">
        <v>1447</v>
      </c>
      <c r="BR13" s="388">
        <v>776</v>
      </c>
      <c r="BS13" s="43">
        <f t="shared" si="26"/>
        <v>53.62819626814098</v>
      </c>
      <c r="BT13" s="388">
        <v>671</v>
      </c>
      <c r="BU13" s="44">
        <f t="shared" si="27"/>
        <v>46.37180373185902</v>
      </c>
      <c r="BV13" s="385">
        <v>2102</v>
      </c>
      <c r="BW13" s="386">
        <v>1075</v>
      </c>
      <c r="BX13" s="43">
        <f t="shared" si="28"/>
        <v>51.141769743101804</v>
      </c>
      <c r="BY13" s="386">
        <v>1027</v>
      </c>
      <c r="BZ13" s="44">
        <f t="shared" si="29"/>
        <v>48.858230256898196</v>
      </c>
      <c r="CA13" s="385">
        <v>888</v>
      </c>
      <c r="CB13" s="388">
        <v>477</v>
      </c>
      <c r="CC13" s="43">
        <f t="shared" si="30"/>
        <v>53.71621621621622</v>
      </c>
      <c r="CD13" s="388">
        <v>411</v>
      </c>
      <c r="CE13" s="192">
        <f t="shared" si="31"/>
        <v>46.28378378378378</v>
      </c>
      <c r="CF13" s="39">
        <f t="shared" si="32"/>
        <v>100313</v>
      </c>
      <c r="CG13" s="379">
        <f t="shared" si="33"/>
        <v>7.585815229556496</v>
      </c>
      <c r="CH13" s="395" t="s">
        <v>67</v>
      </c>
    </row>
    <row r="14" spans="1:86" ht="19.5" customHeight="1">
      <c r="A14" s="860" t="s">
        <v>68</v>
      </c>
      <c r="B14" s="861"/>
      <c r="C14" s="863"/>
      <c r="D14" s="385">
        <v>27365</v>
      </c>
      <c r="E14" s="386">
        <v>13819</v>
      </c>
      <c r="F14" s="43">
        <f t="shared" si="3"/>
        <v>50.49881235154394</v>
      </c>
      <c r="G14" s="386">
        <v>13546</v>
      </c>
      <c r="H14" s="44">
        <f t="shared" si="4"/>
        <v>49.50118764845606</v>
      </c>
      <c r="I14" s="385">
        <v>38763</v>
      </c>
      <c r="J14" s="386">
        <v>19505</v>
      </c>
      <c r="K14" s="43">
        <f t="shared" si="5"/>
        <v>50.318602791321624</v>
      </c>
      <c r="L14" s="386">
        <v>19258</v>
      </c>
      <c r="M14" s="44">
        <f t="shared" si="6"/>
        <v>49.681397208678376</v>
      </c>
      <c r="N14" s="387">
        <v>378</v>
      </c>
      <c r="O14" s="388">
        <v>159</v>
      </c>
      <c r="P14" s="46">
        <f t="shared" si="7"/>
        <v>42.06349206349206</v>
      </c>
      <c r="Q14" s="388">
        <v>219</v>
      </c>
      <c r="R14" s="47">
        <f t="shared" si="8"/>
        <v>57.936507936507944</v>
      </c>
      <c r="S14" s="385">
        <v>1810</v>
      </c>
      <c r="T14" s="388">
        <v>877</v>
      </c>
      <c r="U14" s="43">
        <f t="shared" si="0"/>
        <v>48.45303867403315</v>
      </c>
      <c r="V14" s="388">
        <v>933</v>
      </c>
      <c r="W14" s="44">
        <f t="shared" si="9"/>
        <v>51.546961325966855</v>
      </c>
      <c r="X14" s="385">
        <v>4157</v>
      </c>
      <c r="Y14" s="386">
        <v>2114</v>
      </c>
      <c r="Z14" s="43">
        <f t="shared" si="1"/>
        <v>50.853981236468606</v>
      </c>
      <c r="AA14" s="386">
        <v>2043</v>
      </c>
      <c r="AB14" s="44">
        <f t="shared" si="10"/>
        <v>49.14601876353139</v>
      </c>
      <c r="AC14" s="387">
        <v>352</v>
      </c>
      <c r="AD14" s="388">
        <v>173</v>
      </c>
      <c r="AE14" s="46">
        <f t="shared" si="11"/>
        <v>49.14772727272727</v>
      </c>
      <c r="AF14" s="388">
        <v>179</v>
      </c>
      <c r="AG14" s="47">
        <f t="shared" si="2"/>
        <v>50.85227272727273</v>
      </c>
      <c r="AH14" s="387">
        <v>920</v>
      </c>
      <c r="AI14" s="388">
        <v>463</v>
      </c>
      <c r="AJ14" s="46">
        <f t="shared" si="12"/>
        <v>50.32608695652174</v>
      </c>
      <c r="AK14" s="388">
        <v>457</v>
      </c>
      <c r="AL14" s="47">
        <f t="shared" si="13"/>
        <v>49.673913043478265</v>
      </c>
      <c r="AM14" s="385">
        <v>1501</v>
      </c>
      <c r="AN14" s="388">
        <v>799</v>
      </c>
      <c r="AO14" s="46">
        <f t="shared" si="14"/>
        <v>53.23117921385743</v>
      </c>
      <c r="AP14" s="388">
        <v>702</v>
      </c>
      <c r="AQ14" s="47">
        <f t="shared" si="15"/>
        <v>46.76882078614257</v>
      </c>
      <c r="AR14" s="387">
        <v>228</v>
      </c>
      <c r="AS14" s="388">
        <v>114</v>
      </c>
      <c r="AT14" s="46">
        <f t="shared" si="16"/>
        <v>50</v>
      </c>
      <c r="AU14" s="388">
        <v>114</v>
      </c>
      <c r="AV14" s="47">
        <f t="shared" si="17"/>
        <v>50</v>
      </c>
      <c r="AW14" s="385">
        <v>1566</v>
      </c>
      <c r="AX14" s="388">
        <v>830</v>
      </c>
      <c r="AY14" s="43">
        <f t="shared" si="18"/>
        <v>53.00127713920817</v>
      </c>
      <c r="AZ14" s="388">
        <v>736</v>
      </c>
      <c r="BA14" s="44">
        <f t="shared" si="19"/>
        <v>46.99872286079182</v>
      </c>
      <c r="BB14" s="387">
        <v>814</v>
      </c>
      <c r="BC14" s="388">
        <v>417</v>
      </c>
      <c r="BD14" s="46">
        <f t="shared" si="20"/>
        <v>51.22850122850123</v>
      </c>
      <c r="BE14" s="388">
        <v>397</v>
      </c>
      <c r="BF14" s="47">
        <f t="shared" si="21"/>
        <v>48.77149877149877</v>
      </c>
      <c r="BG14" s="387">
        <v>596</v>
      </c>
      <c r="BH14" s="388">
        <v>301</v>
      </c>
      <c r="BI14" s="50">
        <f t="shared" si="22"/>
        <v>50.50335570469798</v>
      </c>
      <c r="BJ14" s="388">
        <v>295</v>
      </c>
      <c r="BK14" s="51">
        <f t="shared" si="23"/>
        <v>49.49664429530201</v>
      </c>
      <c r="BL14" s="385">
        <v>9352</v>
      </c>
      <c r="BM14" s="386">
        <v>4788</v>
      </c>
      <c r="BN14" s="43">
        <f t="shared" si="24"/>
        <v>51.19760479041916</v>
      </c>
      <c r="BO14" s="386">
        <v>4564</v>
      </c>
      <c r="BP14" s="44">
        <f t="shared" si="25"/>
        <v>48.80239520958084</v>
      </c>
      <c r="BQ14" s="385">
        <v>1437</v>
      </c>
      <c r="BR14" s="388">
        <v>715</v>
      </c>
      <c r="BS14" s="43">
        <f t="shared" si="26"/>
        <v>49.75643702157272</v>
      </c>
      <c r="BT14" s="388">
        <v>722</v>
      </c>
      <c r="BU14" s="44">
        <f t="shared" si="27"/>
        <v>50.24356297842728</v>
      </c>
      <c r="BV14" s="385">
        <v>2382</v>
      </c>
      <c r="BW14" s="386">
        <v>1195</v>
      </c>
      <c r="BX14" s="43">
        <f t="shared" si="28"/>
        <v>50.1679261125105</v>
      </c>
      <c r="BY14" s="386">
        <v>1187</v>
      </c>
      <c r="BZ14" s="44">
        <f t="shared" si="29"/>
        <v>49.8320738874895</v>
      </c>
      <c r="CA14" s="385">
        <v>1003</v>
      </c>
      <c r="CB14" s="388">
        <v>461</v>
      </c>
      <c r="CC14" s="43">
        <f t="shared" si="30"/>
        <v>45.96211365902293</v>
      </c>
      <c r="CD14" s="388">
        <v>542</v>
      </c>
      <c r="CE14" s="192">
        <f t="shared" si="31"/>
        <v>54.03788634097707</v>
      </c>
      <c r="CF14" s="39">
        <f t="shared" si="32"/>
        <v>92624</v>
      </c>
      <c r="CG14" s="379">
        <f t="shared" si="33"/>
        <v>7.004361845647532</v>
      </c>
      <c r="CH14" s="395" t="s">
        <v>68</v>
      </c>
    </row>
    <row r="15" spans="1:86" ht="19.5" customHeight="1">
      <c r="A15" s="860" t="s">
        <v>69</v>
      </c>
      <c r="B15" s="861"/>
      <c r="C15" s="863"/>
      <c r="D15" s="385">
        <v>22772</v>
      </c>
      <c r="E15" s="386">
        <v>11445</v>
      </c>
      <c r="F15" s="43">
        <f t="shared" si="3"/>
        <v>50.25909011066222</v>
      </c>
      <c r="G15" s="386">
        <v>11327</v>
      </c>
      <c r="H15" s="44">
        <f t="shared" si="4"/>
        <v>49.74090988933778</v>
      </c>
      <c r="I15" s="385">
        <v>31725</v>
      </c>
      <c r="J15" s="386">
        <v>16051</v>
      </c>
      <c r="K15" s="43">
        <f t="shared" si="5"/>
        <v>50.594168636721825</v>
      </c>
      <c r="L15" s="386">
        <v>15674</v>
      </c>
      <c r="M15" s="44">
        <f t="shared" si="6"/>
        <v>49.405831363278175</v>
      </c>
      <c r="N15" s="387">
        <v>375</v>
      </c>
      <c r="O15" s="388">
        <v>189</v>
      </c>
      <c r="P15" s="46">
        <f t="shared" si="7"/>
        <v>50.4</v>
      </c>
      <c r="Q15" s="388">
        <v>186</v>
      </c>
      <c r="R15" s="47">
        <f t="shared" si="8"/>
        <v>49.6</v>
      </c>
      <c r="S15" s="385">
        <v>1679</v>
      </c>
      <c r="T15" s="388">
        <v>882</v>
      </c>
      <c r="U15" s="43">
        <f t="shared" si="0"/>
        <v>52.53126861226921</v>
      </c>
      <c r="V15" s="388">
        <v>797</v>
      </c>
      <c r="W15" s="44">
        <f t="shared" si="9"/>
        <v>47.46873138773079</v>
      </c>
      <c r="X15" s="385">
        <v>3841</v>
      </c>
      <c r="Y15" s="386">
        <v>2004</v>
      </c>
      <c r="Z15" s="43">
        <f t="shared" si="1"/>
        <v>52.17391304347826</v>
      </c>
      <c r="AA15" s="386">
        <v>1837</v>
      </c>
      <c r="AB15" s="44">
        <f t="shared" si="10"/>
        <v>47.82608695652174</v>
      </c>
      <c r="AC15" s="387">
        <v>347</v>
      </c>
      <c r="AD15" s="388">
        <v>172</v>
      </c>
      <c r="AE15" s="46">
        <f t="shared" si="11"/>
        <v>49.56772334293948</v>
      </c>
      <c r="AF15" s="388">
        <v>175</v>
      </c>
      <c r="AG15" s="47">
        <f t="shared" si="2"/>
        <v>50.43227665706051</v>
      </c>
      <c r="AH15" s="387">
        <v>762</v>
      </c>
      <c r="AI15" s="388">
        <v>404</v>
      </c>
      <c r="AJ15" s="46">
        <f t="shared" si="12"/>
        <v>53.018372703412076</v>
      </c>
      <c r="AK15" s="388">
        <v>358</v>
      </c>
      <c r="AL15" s="47">
        <f t="shared" si="13"/>
        <v>46.981627296587924</v>
      </c>
      <c r="AM15" s="385">
        <v>1249</v>
      </c>
      <c r="AN15" s="388">
        <v>617</v>
      </c>
      <c r="AO15" s="46">
        <f t="shared" si="14"/>
        <v>49.399519615692554</v>
      </c>
      <c r="AP15" s="388">
        <v>632</v>
      </c>
      <c r="AQ15" s="47">
        <f t="shared" si="15"/>
        <v>50.600480384307446</v>
      </c>
      <c r="AR15" s="387">
        <v>248</v>
      </c>
      <c r="AS15" s="388">
        <v>110</v>
      </c>
      <c r="AT15" s="46">
        <f t="shared" si="16"/>
        <v>44.354838709677416</v>
      </c>
      <c r="AU15" s="388">
        <v>138</v>
      </c>
      <c r="AV15" s="47">
        <f t="shared" si="17"/>
        <v>55.64516129032258</v>
      </c>
      <c r="AW15" s="385">
        <v>1299</v>
      </c>
      <c r="AX15" s="388">
        <v>678</v>
      </c>
      <c r="AY15" s="43">
        <f t="shared" si="18"/>
        <v>52.19399538106235</v>
      </c>
      <c r="AZ15" s="388">
        <v>621</v>
      </c>
      <c r="BA15" s="44">
        <f t="shared" si="19"/>
        <v>47.80600461893764</v>
      </c>
      <c r="BB15" s="387">
        <v>856</v>
      </c>
      <c r="BC15" s="388">
        <v>407</v>
      </c>
      <c r="BD15" s="46">
        <f t="shared" si="20"/>
        <v>47.546728971962615</v>
      </c>
      <c r="BE15" s="388">
        <v>449</v>
      </c>
      <c r="BF15" s="47">
        <f t="shared" si="21"/>
        <v>52.453271028037385</v>
      </c>
      <c r="BG15" s="387">
        <v>514</v>
      </c>
      <c r="BH15" s="388">
        <v>263</v>
      </c>
      <c r="BI15" s="50">
        <f t="shared" si="22"/>
        <v>51.16731517509727</v>
      </c>
      <c r="BJ15" s="388">
        <v>251</v>
      </c>
      <c r="BK15" s="51">
        <f t="shared" si="23"/>
        <v>48.83268482490272</v>
      </c>
      <c r="BL15" s="385">
        <v>7453</v>
      </c>
      <c r="BM15" s="386">
        <v>3790</v>
      </c>
      <c r="BN15" s="43">
        <f t="shared" si="24"/>
        <v>50.852005903662956</v>
      </c>
      <c r="BO15" s="386">
        <v>3663</v>
      </c>
      <c r="BP15" s="44">
        <f t="shared" si="25"/>
        <v>49.147994096337044</v>
      </c>
      <c r="BQ15" s="385">
        <v>1360</v>
      </c>
      <c r="BR15" s="388">
        <v>718</v>
      </c>
      <c r="BS15" s="43">
        <f t="shared" si="26"/>
        <v>52.794117647058826</v>
      </c>
      <c r="BT15" s="388">
        <v>642</v>
      </c>
      <c r="BU15" s="44">
        <f t="shared" si="27"/>
        <v>47.205882352941174</v>
      </c>
      <c r="BV15" s="385">
        <v>2100</v>
      </c>
      <c r="BW15" s="386">
        <v>1090</v>
      </c>
      <c r="BX15" s="43">
        <f t="shared" si="28"/>
        <v>51.90476190476191</v>
      </c>
      <c r="BY15" s="386">
        <v>1010</v>
      </c>
      <c r="BZ15" s="44">
        <f t="shared" si="29"/>
        <v>48.095238095238095</v>
      </c>
      <c r="CA15" s="385">
        <v>1058</v>
      </c>
      <c r="CB15" s="388">
        <v>549</v>
      </c>
      <c r="CC15" s="43">
        <f t="shared" si="30"/>
        <v>51.890359168241964</v>
      </c>
      <c r="CD15" s="388">
        <v>509</v>
      </c>
      <c r="CE15" s="192">
        <f t="shared" si="31"/>
        <v>48.109640831758036</v>
      </c>
      <c r="CF15" s="39">
        <f t="shared" si="32"/>
        <v>77638</v>
      </c>
      <c r="CG15" s="379">
        <f t="shared" si="33"/>
        <v>5.871098689026419</v>
      </c>
      <c r="CH15" s="395" t="s">
        <v>69</v>
      </c>
    </row>
    <row r="16" spans="1:86" ht="19.5" customHeight="1">
      <c r="A16" s="860" t="s">
        <v>70</v>
      </c>
      <c r="B16" s="861"/>
      <c r="C16" s="863"/>
      <c r="D16" s="385">
        <v>20774</v>
      </c>
      <c r="E16" s="386">
        <v>10137</v>
      </c>
      <c r="F16" s="43">
        <f t="shared" si="3"/>
        <v>48.79657263887552</v>
      </c>
      <c r="G16" s="386">
        <v>10637</v>
      </c>
      <c r="H16" s="44">
        <f t="shared" si="4"/>
        <v>51.20342736112449</v>
      </c>
      <c r="I16" s="385">
        <v>28348</v>
      </c>
      <c r="J16" s="386">
        <v>14214</v>
      </c>
      <c r="K16" s="43">
        <f t="shared" si="5"/>
        <v>50.14110342881332</v>
      </c>
      <c r="L16" s="386">
        <v>14134</v>
      </c>
      <c r="M16" s="44">
        <f t="shared" si="6"/>
        <v>49.858896571186676</v>
      </c>
      <c r="N16" s="387">
        <v>508</v>
      </c>
      <c r="O16" s="388">
        <v>247</v>
      </c>
      <c r="P16" s="46">
        <f t="shared" si="7"/>
        <v>48.62204724409449</v>
      </c>
      <c r="Q16" s="388">
        <v>261</v>
      </c>
      <c r="R16" s="47">
        <f t="shared" si="8"/>
        <v>51.37795275590551</v>
      </c>
      <c r="S16" s="385">
        <v>1708</v>
      </c>
      <c r="T16" s="388">
        <v>865</v>
      </c>
      <c r="U16" s="43">
        <f t="shared" si="0"/>
        <v>50.64402810304449</v>
      </c>
      <c r="V16" s="388">
        <v>843</v>
      </c>
      <c r="W16" s="44">
        <f t="shared" si="9"/>
        <v>49.3559718969555</v>
      </c>
      <c r="X16" s="385">
        <v>3608</v>
      </c>
      <c r="Y16" s="386">
        <v>1862</v>
      </c>
      <c r="Z16" s="43">
        <f t="shared" si="1"/>
        <v>51.607538802660756</v>
      </c>
      <c r="AA16" s="386">
        <v>1746</v>
      </c>
      <c r="AB16" s="44">
        <f t="shared" si="10"/>
        <v>48.39246119733925</v>
      </c>
      <c r="AC16" s="387">
        <v>556</v>
      </c>
      <c r="AD16" s="388">
        <v>282</v>
      </c>
      <c r="AE16" s="46">
        <f t="shared" si="11"/>
        <v>50.719424460431654</v>
      </c>
      <c r="AF16" s="388">
        <v>274</v>
      </c>
      <c r="AG16" s="47">
        <f t="shared" si="2"/>
        <v>49.280575539568346</v>
      </c>
      <c r="AH16" s="387">
        <v>660</v>
      </c>
      <c r="AI16" s="388">
        <v>321</v>
      </c>
      <c r="AJ16" s="46">
        <f t="shared" si="12"/>
        <v>48.63636363636364</v>
      </c>
      <c r="AK16" s="388">
        <v>339</v>
      </c>
      <c r="AL16" s="47">
        <f t="shared" si="13"/>
        <v>51.36363636363637</v>
      </c>
      <c r="AM16" s="385">
        <v>1263</v>
      </c>
      <c r="AN16" s="388">
        <v>626</v>
      </c>
      <c r="AO16" s="46">
        <f t="shared" si="14"/>
        <v>49.56452889944576</v>
      </c>
      <c r="AP16" s="388">
        <v>637</v>
      </c>
      <c r="AQ16" s="47">
        <f t="shared" si="15"/>
        <v>50.43547110055424</v>
      </c>
      <c r="AR16" s="387">
        <v>319</v>
      </c>
      <c r="AS16" s="388">
        <v>151</v>
      </c>
      <c r="AT16" s="46">
        <f t="shared" si="16"/>
        <v>47.33542319749217</v>
      </c>
      <c r="AU16" s="388">
        <v>168</v>
      </c>
      <c r="AV16" s="47">
        <f t="shared" si="17"/>
        <v>52.66457680250783</v>
      </c>
      <c r="AW16" s="385">
        <v>1436</v>
      </c>
      <c r="AX16" s="388">
        <v>713</v>
      </c>
      <c r="AY16" s="43">
        <f t="shared" si="18"/>
        <v>49.65181058495822</v>
      </c>
      <c r="AZ16" s="388">
        <v>723</v>
      </c>
      <c r="BA16" s="44">
        <f t="shared" si="19"/>
        <v>50.34818941504178</v>
      </c>
      <c r="BB16" s="385">
        <v>998</v>
      </c>
      <c r="BC16" s="388">
        <v>481</v>
      </c>
      <c r="BD16" s="46">
        <f t="shared" si="20"/>
        <v>48.19639278557114</v>
      </c>
      <c r="BE16" s="388">
        <v>517</v>
      </c>
      <c r="BF16" s="47">
        <f t="shared" si="21"/>
        <v>51.80360721442886</v>
      </c>
      <c r="BG16" s="387">
        <v>606</v>
      </c>
      <c r="BH16" s="388">
        <v>279</v>
      </c>
      <c r="BI16" s="50">
        <f t="shared" si="22"/>
        <v>46.03960396039604</v>
      </c>
      <c r="BJ16" s="388">
        <v>327</v>
      </c>
      <c r="BK16" s="51">
        <f t="shared" si="23"/>
        <v>53.960396039603964</v>
      </c>
      <c r="BL16" s="385">
        <v>6506</v>
      </c>
      <c r="BM16" s="386">
        <v>3195</v>
      </c>
      <c r="BN16" s="43">
        <f t="shared" si="24"/>
        <v>49.10851521672303</v>
      </c>
      <c r="BO16" s="386">
        <v>3311</v>
      </c>
      <c r="BP16" s="44">
        <f t="shared" si="25"/>
        <v>50.89148478327697</v>
      </c>
      <c r="BQ16" s="385">
        <v>1404</v>
      </c>
      <c r="BR16" s="388">
        <v>751</v>
      </c>
      <c r="BS16" s="43">
        <f t="shared" si="26"/>
        <v>53.490028490028486</v>
      </c>
      <c r="BT16" s="388">
        <v>653</v>
      </c>
      <c r="BU16" s="44">
        <f t="shared" si="27"/>
        <v>46.50997150997151</v>
      </c>
      <c r="BV16" s="385">
        <v>2254</v>
      </c>
      <c r="BW16" s="386">
        <v>1137</v>
      </c>
      <c r="BX16" s="43">
        <f t="shared" si="28"/>
        <v>50.443655723158834</v>
      </c>
      <c r="BY16" s="386">
        <v>1117</v>
      </c>
      <c r="BZ16" s="44">
        <f t="shared" si="29"/>
        <v>49.556344276841166</v>
      </c>
      <c r="CA16" s="385">
        <v>1123</v>
      </c>
      <c r="CB16" s="388">
        <v>562</v>
      </c>
      <c r="CC16" s="43">
        <f t="shared" si="30"/>
        <v>50.044523597506675</v>
      </c>
      <c r="CD16" s="388">
        <v>561</v>
      </c>
      <c r="CE16" s="192">
        <f t="shared" si="31"/>
        <v>49.95547640249332</v>
      </c>
      <c r="CF16" s="39">
        <f t="shared" si="32"/>
        <v>72071</v>
      </c>
      <c r="CG16" s="379">
        <f t="shared" si="33"/>
        <v>5.450114037157359</v>
      </c>
      <c r="CH16" s="395" t="s">
        <v>70</v>
      </c>
    </row>
    <row r="17" spans="1:86" ht="19.5" customHeight="1">
      <c r="A17" s="860" t="s">
        <v>71</v>
      </c>
      <c r="B17" s="861"/>
      <c r="C17" s="863"/>
      <c r="D17" s="385">
        <v>17309</v>
      </c>
      <c r="E17" s="386">
        <v>8754</v>
      </c>
      <c r="F17" s="43">
        <f t="shared" si="3"/>
        <v>50.574845456121096</v>
      </c>
      <c r="G17" s="386">
        <v>8555</v>
      </c>
      <c r="H17" s="44">
        <f t="shared" si="4"/>
        <v>49.42515454387891</v>
      </c>
      <c r="I17" s="385">
        <v>22649</v>
      </c>
      <c r="J17" s="386">
        <v>11703</v>
      </c>
      <c r="K17" s="43">
        <f t="shared" si="5"/>
        <v>51.671155459402186</v>
      </c>
      <c r="L17" s="386">
        <v>10946</v>
      </c>
      <c r="M17" s="44">
        <f t="shared" si="6"/>
        <v>48.32884454059782</v>
      </c>
      <c r="N17" s="387">
        <v>489</v>
      </c>
      <c r="O17" s="388">
        <v>237</v>
      </c>
      <c r="P17" s="46">
        <f t="shared" si="7"/>
        <v>48.466257668711656</v>
      </c>
      <c r="Q17" s="388">
        <v>252</v>
      </c>
      <c r="R17" s="47">
        <f t="shared" si="8"/>
        <v>51.533742331288344</v>
      </c>
      <c r="S17" s="385">
        <v>1657</v>
      </c>
      <c r="T17" s="388">
        <v>860</v>
      </c>
      <c r="U17" s="43">
        <f t="shared" si="0"/>
        <v>51.90102595051298</v>
      </c>
      <c r="V17" s="388">
        <v>797</v>
      </c>
      <c r="W17" s="44">
        <f t="shared" si="9"/>
        <v>48.098974049487026</v>
      </c>
      <c r="X17" s="385">
        <v>3252</v>
      </c>
      <c r="Y17" s="386">
        <v>1614</v>
      </c>
      <c r="Z17" s="43">
        <f t="shared" si="1"/>
        <v>49.6309963099631</v>
      </c>
      <c r="AA17" s="386">
        <v>1638</v>
      </c>
      <c r="AB17" s="44">
        <f t="shared" si="10"/>
        <v>50.3690036900369</v>
      </c>
      <c r="AC17" s="387">
        <v>468</v>
      </c>
      <c r="AD17" s="388">
        <v>225</v>
      </c>
      <c r="AE17" s="46">
        <f t="shared" si="11"/>
        <v>48.07692307692308</v>
      </c>
      <c r="AF17" s="388">
        <v>243</v>
      </c>
      <c r="AG17" s="47">
        <f t="shared" si="2"/>
        <v>51.92307692307693</v>
      </c>
      <c r="AH17" s="387">
        <v>634</v>
      </c>
      <c r="AI17" s="388">
        <v>335</v>
      </c>
      <c r="AJ17" s="46">
        <f t="shared" si="12"/>
        <v>52.83911671924291</v>
      </c>
      <c r="AK17" s="388">
        <v>299</v>
      </c>
      <c r="AL17" s="47">
        <f t="shared" si="13"/>
        <v>47.1608832807571</v>
      </c>
      <c r="AM17" s="385">
        <v>1127</v>
      </c>
      <c r="AN17" s="388">
        <v>547</v>
      </c>
      <c r="AO17" s="46">
        <f t="shared" si="14"/>
        <v>48.535936113575865</v>
      </c>
      <c r="AP17" s="388">
        <v>580</v>
      </c>
      <c r="AQ17" s="47">
        <f t="shared" si="15"/>
        <v>51.464063886424135</v>
      </c>
      <c r="AR17" s="387">
        <v>300</v>
      </c>
      <c r="AS17" s="388">
        <v>162</v>
      </c>
      <c r="AT17" s="46">
        <f t="shared" si="16"/>
        <v>54</v>
      </c>
      <c r="AU17" s="388">
        <v>138</v>
      </c>
      <c r="AV17" s="47">
        <f t="shared" si="17"/>
        <v>46</v>
      </c>
      <c r="AW17" s="385">
        <v>1331</v>
      </c>
      <c r="AX17" s="388">
        <v>653</v>
      </c>
      <c r="AY17" s="43">
        <f t="shared" si="18"/>
        <v>49.06085649887303</v>
      </c>
      <c r="AZ17" s="388">
        <v>678</v>
      </c>
      <c r="BA17" s="44">
        <f t="shared" si="19"/>
        <v>50.93914350112697</v>
      </c>
      <c r="BB17" s="387">
        <v>985</v>
      </c>
      <c r="BC17" s="388">
        <v>486</v>
      </c>
      <c r="BD17" s="46">
        <f t="shared" si="20"/>
        <v>49.34010152284264</v>
      </c>
      <c r="BE17" s="388">
        <v>499</v>
      </c>
      <c r="BF17" s="47">
        <f t="shared" si="21"/>
        <v>50.65989847715736</v>
      </c>
      <c r="BG17" s="387">
        <v>649</v>
      </c>
      <c r="BH17" s="388">
        <v>332</v>
      </c>
      <c r="BI17" s="50">
        <f t="shared" si="22"/>
        <v>51.15562403697997</v>
      </c>
      <c r="BJ17" s="388">
        <v>317</v>
      </c>
      <c r="BK17" s="51">
        <f t="shared" si="23"/>
        <v>48.844375963020035</v>
      </c>
      <c r="BL17" s="385">
        <v>5236</v>
      </c>
      <c r="BM17" s="386">
        <v>2677</v>
      </c>
      <c r="BN17" s="43">
        <f t="shared" si="24"/>
        <v>51.126814362108476</v>
      </c>
      <c r="BO17" s="386">
        <v>2559</v>
      </c>
      <c r="BP17" s="44">
        <f t="shared" si="25"/>
        <v>48.87318563789152</v>
      </c>
      <c r="BQ17" s="385">
        <v>1288</v>
      </c>
      <c r="BR17" s="388">
        <v>636</v>
      </c>
      <c r="BS17" s="43">
        <f t="shared" si="26"/>
        <v>49.378881987577635</v>
      </c>
      <c r="BT17" s="388">
        <v>652</v>
      </c>
      <c r="BU17" s="44">
        <f t="shared" si="27"/>
        <v>50.621118012422365</v>
      </c>
      <c r="BV17" s="385">
        <v>1869</v>
      </c>
      <c r="BW17" s="386">
        <v>884</v>
      </c>
      <c r="BX17" s="43">
        <f t="shared" si="28"/>
        <v>47.298020331728196</v>
      </c>
      <c r="BY17" s="386">
        <v>985</v>
      </c>
      <c r="BZ17" s="44">
        <f t="shared" si="29"/>
        <v>52.701979668271804</v>
      </c>
      <c r="CA17" s="385">
        <v>984</v>
      </c>
      <c r="CB17" s="388">
        <v>492</v>
      </c>
      <c r="CC17" s="43">
        <f t="shared" si="30"/>
        <v>50</v>
      </c>
      <c r="CD17" s="388">
        <v>492</v>
      </c>
      <c r="CE17" s="192">
        <f t="shared" si="31"/>
        <v>50</v>
      </c>
      <c r="CF17" s="39">
        <f t="shared" si="32"/>
        <v>60227</v>
      </c>
      <c r="CG17" s="379">
        <f t="shared" si="33"/>
        <v>4.5544534988535785</v>
      </c>
      <c r="CH17" s="395" t="s">
        <v>71</v>
      </c>
    </row>
    <row r="18" spans="1:86" ht="19.5" customHeight="1">
      <c r="A18" s="860" t="s">
        <v>72</v>
      </c>
      <c r="B18" s="861"/>
      <c r="C18" s="863"/>
      <c r="D18" s="385">
        <v>13470</v>
      </c>
      <c r="E18" s="386">
        <v>6594</v>
      </c>
      <c r="F18" s="43">
        <f t="shared" si="3"/>
        <v>48.953229398663694</v>
      </c>
      <c r="G18" s="386">
        <v>6876</v>
      </c>
      <c r="H18" s="44">
        <f t="shared" si="4"/>
        <v>51.0467706013363</v>
      </c>
      <c r="I18" s="385">
        <v>16120</v>
      </c>
      <c r="J18" s="386">
        <v>8319</v>
      </c>
      <c r="K18" s="43">
        <f t="shared" si="5"/>
        <v>51.60669975186104</v>
      </c>
      <c r="L18" s="386">
        <v>7801</v>
      </c>
      <c r="M18" s="44">
        <f t="shared" si="6"/>
        <v>48.39330024813896</v>
      </c>
      <c r="N18" s="387">
        <v>426</v>
      </c>
      <c r="O18" s="388">
        <v>218</v>
      </c>
      <c r="P18" s="46">
        <f t="shared" si="7"/>
        <v>51.173708920187785</v>
      </c>
      <c r="Q18" s="388">
        <v>208</v>
      </c>
      <c r="R18" s="47">
        <f t="shared" si="8"/>
        <v>48.82629107981221</v>
      </c>
      <c r="S18" s="385">
        <v>1374</v>
      </c>
      <c r="T18" s="388">
        <v>676</v>
      </c>
      <c r="U18" s="43">
        <f t="shared" si="0"/>
        <v>49.19941775836973</v>
      </c>
      <c r="V18" s="388">
        <v>698</v>
      </c>
      <c r="W18" s="44">
        <f t="shared" si="9"/>
        <v>50.80058224163027</v>
      </c>
      <c r="X18" s="385">
        <v>2607</v>
      </c>
      <c r="Y18" s="386">
        <v>1255</v>
      </c>
      <c r="Z18" s="43">
        <f t="shared" si="1"/>
        <v>48.13962408899118</v>
      </c>
      <c r="AA18" s="386">
        <v>1352</v>
      </c>
      <c r="AB18" s="44">
        <f t="shared" si="10"/>
        <v>51.86037591100883</v>
      </c>
      <c r="AC18" s="387">
        <v>485</v>
      </c>
      <c r="AD18" s="388">
        <v>222</v>
      </c>
      <c r="AE18" s="46">
        <f t="shared" si="11"/>
        <v>45.77319587628866</v>
      </c>
      <c r="AF18" s="388">
        <v>263</v>
      </c>
      <c r="AG18" s="47">
        <f t="shared" si="2"/>
        <v>54.22680412371134</v>
      </c>
      <c r="AH18" s="387">
        <v>520</v>
      </c>
      <c r="AI18" s="388">
        <v>255</v>
      </c>
      <c r="AJ18" s="46">
        <f t="shared" si="12"/>
        <v>49.03846153846153</v>
      </c>
      <c r="AK18" s="388">
        <v>265</v>
      </c>
      <c r="AL18" s="47">
        <f t="shared" si="13"/>
        <v>50.96153846153846</v>
      </c>
      <c r="AM18" s="387">
        <v>980</v>
      </c>
      <c r="AN18" s="388">
        <v>492</v>
      </c>
      <c r="AO18" s="46">
        <f t="shared" si="14"/>
        <v>50.204081632653065</v>
      </c>
      <c r="AP18" s="388">
        <v>488</v>
      </c>
      <c r="AQ18" s="47">
        <f t="shared" si="15"/>
        <v>49.795918367346935</v>
      </c>
      <c r="AR18" s="387">
        <v>272</v>
      </c>
      <c r="AS18" s="388">
        <v>137</v>
      </c>
      <c r="AT18" s="46">
        <f t="shared" si="16"/>
        <v>50.36764705882353</v>
      </c>
      <c r="AU18" s="388">
        <v>135</v>
      </c>
      <c r="AV18" s="47">
        <f t="shared" si="17"/>
        <v>49.63235294117647</v>
      </c>
      <c r="AW18" s="385">
        <v>1212</v>
      </c>
      <c r="AX18" s="388">
        <v>552</v>
      </c>
      <c r="AY18" s="43">
        <f t="shared" si="18"/>
        <v>45.54455445544555</v>
      </c>
      <c r="AZ18" s="388">
        <v>660</v>
      </c>
      <c r="BA18" s="44">
        <f t="shared" si="19"/>
        <v>54.45544554455446</v>
      </c>
      <c r="BB18" s="387">
        <v>898</v>
      </c>
      <c r="BC18" s="388">
        <v>458</v>
      </c>
      <c r="BD18" s="46">
        <f t="shared" si="20"/>
        <v>51.00222717149221</v>
      </c>
      <c r="BE18" s="388">
        <v>440</v>
      </c>
      <c r="BF18" s="47">
        <f t="shared" si="21"/>
        <v>48.9977728285078</v>
      </c>
      <c r="BG18" s="387">
        <v>629</v>
      </c>
      <c r="BH18" s="388">
        <v>292</v>
      </c>
      <c r="BI18" s="50">
        <f t="shared" si="22"/>
        <v>46.42289348171701</v>
      </c>
      <c r="BJ18" s="388">
        <v>337</v>
      </c>
      <c r="BK18" s="51">
        <f t="shared" si="23"/>
        <v>53.57710651828299</v>
      </c>
      <c r="BL18" s="385">
        <v>3865</v>
      </c>
      <c r="BM18" s="386">
        <v>1939</v>
      </c>
      <c r="BN18" s="43">
        <f t="shared" si="24"/>
        <v>50.168175937904266</v>
      </c>
      <c r="BO18" s="386">
        <v>1926</v>
      </c>
      <c r="BP18" s="44">
        <f t="shared" si="25"/>
        <v>49.831824062095734</v>
      </c>
      <c r="BQ18" s="385">
        <v>1118</v>
      </c>
      <c r="BR18" s="388">
        <v>506</v>
      </c>
      <c r="BS18" s="43">
        <f t="shared" si="26"/>
        <v>45.25939177101968</v>
      </c>
      <c r="BT18" s="388">
        <v>612</v>
      </c>
      <c r="BU18" s="44">
        <f t="shared" si="27"/>
        <v>54.74060822898033</v>
      </c>
      <c r="BV18" s="385">
        <v>1489</v>
      </c>
      <c r="BW18" s="386">
        <v>715</v>
      </c>
      <c r="BX18" s="43">
        <f t="shared" si="28"/>
        <v>48.01880456682337</v>
      </c>
      <c r="BY18" s="386">
        <v>774</v>
      </c>
      <c r="BZ18" s="44">
        <f t="shared" si="29"/>
        <v>51.98119543317663</v>
      </c>
      <c r="CA18" s="385">
        <v>854</v>
      </c>
      <c r="CB18" s="388">
        <v>419</v>
      </c>
      <c r="CC18" s="43">
        <f t="shared" si="30"/>
        <v>49.06323185011709</v>
      </c>
      <c r="CD18" s="388">
        <v>435</v>
      </c>
      <c r="CE18" s="192">
        <f t="shared" si="31"/>
        <v>50.93676814988291</v>
      </c>
      <c r="CF18" s="39">
        <f t="shared" si="32"/>
        <v>46319</v>
      </c>
      <c r="CG18" s="379">
        <f t="shared" si="33"/>
        <v>3.502710273023709</v>
      </c>
      <c r="CH18" s="395" t="s">
        <v>72</v>
      </c>
    </row>
    <row r="19" spans="1:86" ht="19.5" customHeight="1">
      <c r="A19" s="860" t="s">
        <v>73</v>
      </c>
      <c r="B19" s="861"/>
      <c r="C19" s="863"/>
      <c r="D19" s="385">
        <v>10571</v>
      </c>
      <c r="E19" s="386">
        <v>4880</v>
      </c>
      <c r="F19" s="43">
        <f t="shared" si="3"/>
        <v>46.16403367704096</v>
      </c>
      <c r="G19" s="386">
        <v>5691</v>
      </c>
      <c r="H19" s="44">
        <f t="shared" si="4"/>
        <v>53.83596632295904</v>
      </c>
      <c r="I19" s="385">
        <v>11707</v>
      </c>
      <c r="J19" s="386">
        <v>5499</v>
      </c>
      <c r="K19" s="43">
        <f t="shared" si="5"/>
        <v>46.971897155547964</v>
      </c>
      <c r="L19" s="386">
        <v>6208</v>
      </c>
      <c r="M19" s="44">
        <f t="shared" si="6"/>
        <v>53.02810284445204</v>
      </c>
      <c r="N19" s="387">
        <v>365</v>
      </c>
      <c r="O19" s="388">
        <v>163</v>
      </c>
      <c r="P19" s="46">
        <f t="shared" si="7"/>
        <v>44.657534246575345</v>
      </c>
      <c r="Q19" s="388">
        <v>202</v>
      </c>
      <c r="R19" s="47">
        <f t="shared" si="8"/>
        <v>55.342465753424655</v>
      </c>
      <c r="S19" s="385">
        <v>1236</v>
      </c>
      <c r="T19" s="388">
        <v>498</v>
      </c>
      <c r="U19" s="43">
        <f t="shared" si="0"/>
        <v>40.29126213592233</v>
      </c>
      <c r="V19" s="388">
        <v>738</v>
      </c>
      <c r="W19" s="44">
        <f t="shared" si="9"/>
        <v>59.70873786407766</v>
      </c>
      <c r="X19" s="385">
        <v>2336</v>
      </c>
      <c r="Y19" s="388">
        <v>1062</v>
      </c>
      <c r="Z19" s="43">
        <f t="shared" si="1"/>
        <v>45.46232876712329</v>
      </c>
      <c r="AA19" s="386">
        <v>1274</v>
      </c>
      <c r="AB19" s="44">
        <f t="shared" si="10"/>
        <v>54.53767123287672</v>
      </c>
      <c r="AC19" s="387">
        <v>410</v>
      </c>
      <c r="AD19" s="388">
        <v>193</v>
      </c>
      <c r="AE19" s="46">
        <f t="shared" si="11"/>
        <v>47.073170731707314</v>
      </c>
      <c r="AF19" s="388">
        <v>217</v>
      </c>
      <c r="AG19" s="47">
        <f t="shared" si="2"/>
        <v>52.926829268292686</v>
      </c>
      <c r="AH19" s="387">
        <v>465</v>
      </c>
      <c r="AI19" s="388">
        <v>209</v>
      </c>
      <c r="AJ19" s="46">
        <f t="shared" si="12"/>
        <v>44.946236559139784</v>
      </c>
      <c r="AK19" s="388">
        <v>256</v>
      </c>
      <c r="AL19" s="47">
        <f t="shared" si="13"/>
        <v>55.053763440860216</v>
      </c>
      <c r="AM19" s="387">
        <v>879</v>
      </c>
      <c r="AN19" s="388">
        <v>364</v>
      </c>
      <c r="AO19" s="46">
        <f t="shared" si="14"/>
        <v>41.41069397042093</v>
      </c>
      <c r="AP19" s="388">
        <v>515</v>
      </c>
      <c r="AQ19" s="47">
        <f t="shared" si="15"/>
        <v>58.58930602957907</v>
      </c>
      <c r="AR19" s="387">
        <v>259</v>
      </c>
      <c r="AS19" s="388">
        <v>115</v>
      </c>
      <c r="AT19" s="46">
        <f t="shared" si="16"/>
        <v>44.4015444015444</v>
      </c>
      <c r="AU19" s="388">
        <v>144</v>
      </c>
      <c r="AV19" s="47">
        <f t="shared" si="17"/>
        <v>55.5984555984556</v>
      </c>
      <c r="AW19" s="385">
        <v>1221</v>
      </c>
      <c r="AX19" s="388">
        <v>566</v>
      </c>
      <c r="AY19" s="43">
        <f t="shared" si="18"/>
        <v>46.355446355446354</v>
      </c>
      <c r="AZ19" s="388">
        <v>655</v>
      </c>
      <c r="BA19" s="44">
        <f t="shared" si="19"/>
        <v>53.64455364455365</v>
      </c>
      <c r="BB19" s="387">
        <v>900</v>
      </c>
      <c r="BC19" s="388">
        <v>417</v>
      </c>
      <c r="BD19" s="46">
        <f t="shared" si="20"/>
        <v>46.33333333333333</v>
      </c>
      <c r="BE19" s="388">
        <v>483</v>
      </c>
      <c r="BF19" s="47">
        <f t="shared" si="21"/>
        <v>53.666666666666664</v>
      </c>
      <c r="BG19" s="387">
        <v>688</v>
      </c>
      <c r="BH19" s="388">
        <v>305</v>
      </c>
      <c r="BI19" s="50">
        <f t="shared" si="22"/>
        <v>44.33139534883721</v>
      </c>
      <c r="BJ19" s="388">
        <v>383</v>
      </c>
      <c r="BK19" s="51">
        <f t="shared" si="23"/>
        <v>55.66860465116279</v>
      </c>
      <c r="BL19" s="385">
        <v>2804</v>
      </c>
      <c r="BM19" s="386">
        <v>1332</v>
      </c>
      <c r="BN19" s="43">
        <f t="shared" si="24"/>
        <v>47.50356633380884</v>
      </c>
      <c r="BO19" s="386">
        <v>1472</v>
      </c>
      <c r="BP19" s="44">
        <f t="shared" si="25"/>
        <v>52.49643366619116</v>
      </c>
      <c r="BQ19" s="387">
        <v>1067</v>
      </c>
      <c r="BR19" s="388">
        <v>455</v>
      </c>
      <c r="BS19" s="43">
        <f t="shared" si="26"/>
        <v>42.642924086223054</v>
      </c>
      <c r="BT19" s="388">
        <v>612</v>
      </c>
      <c r="BU19" s="44">
        <f t="shared" si="27"/>
        <v>57.357075913776946</v>
      </c>
      <c r="BV19" s="385">
        <v>1356</v>
      </c>
      <c r="BW19" s="386">
        <v>632</v>
      </c>
      <c r="BX19" s="43">
        <f t="shared" si="28"/>
        <v>46.607669616519175</v>
      </c>
      <c r="BY19" s="386">
        <v>724</v>
      </c>
      <c r="BZ19" s="44">
        <f t="shared" si="29"/>
        <v>53.392330383480825</v>
      </c>
      <c r="CA19" s="387">
        <v>849</v>
      </c>
      <c r="CB19" s="388">
        <v>359</v>
      </c>
      <c r="CC19" s="43">
        <f t="shared" si="30"/>
        <v>42.285041224970556</v>
      </c>
      <c r="CD19" s="388">
        <v>490</v>
      </c>
      <c r="CE19" s="192">
        <f t="shared" si="31"/>
        <v>57.714958775029444</v>
      </c>
      <c r="CF19" s="39">
        <f t="shared" si="32"/>
        <v>37113</v>
      </c>
      <c r="CG19" s="379">
        <f t="shared" si="33"/>
        <v>2.8065391386413547</v>
      </c>
      <c r="CH19" s="395" t="s">
        <v>73</v>
      </c>
    </row>
    <row r="20" spans="1:86" ht="19.5" customHeight="1">
      <c r="A20" s="860" t="s">
        <v>74</v>
      </c>
      <c r="B20" s="861"/>
      <c r="C20" s="863"/>
      <c r="D20" s="385">
        <v>7296</v>
      </c>
      <c r="E20" s="386">
        <v>3199</v>
      </c>
      <c r="F20" s="43">
        <f t="shared" si="3"/>
        <v>43.845942982456144</v>
      </c>
      <c r="G20" s="386">
        <v>4097</v>
      </c>
      <c r="H20" s="44">
        <f t="shared" si="4"/>
        <v>56.154057017543856</v>
      </c>
      <c r="I20" s="385">
        <v>7322</v>
      </c>
      <c r="J20" s="386">
        <v>3321</v>
      </c>
      <c r="K20" s="43">
        <f t="shared" si="5"/>
        <v>45.35645998361104</v>
      </c>
      <c r="L20" s="386">
        <v>4001</v>
      </c>
      <c r="M20" s="44">
        <f t="shared" si="6"/>
        <v>54.64354001638897</v>
      </c>
      <c r="N20" s="387">
        <v>296</v>
      </c>
      <c r="O20" s="388">
        <v>124</v>
      </c>
      <c r="P20" s="46">
        <f t="shared" si="7"/>
        <v>41.891891891891895</v>
      </c>
      <c r="Q20" s="388">
        <v>172</v>
      </c>
      <c r="R20" s="47">
        <f t="shared" si="8"/>
        <v>58.108108108108105</v>
      </c>
      <c r="S20" s="385">
        <v>1027</v>
      </c>
      <c r="T20" s="388">
        <v>419</v>
      </c>
      <c r="U20" s="43">
        <f t="shared" si="0"/>
        <v>40.79844206426485</v>
      </c>
      <c r="V20" s="388">
        <v>608</v>
      </c>
      <c r="W20" s="44">
        <f t="shared" si="9"/>
        <v>59.20155793573515</v>
      </c>
      <c r="X20" s="385">
        <v>1750</v>
      </c>
      <c r="Y20" s="388">
        <v>769</v>
      </c>
      <c r="Z20" s="43">
        <f t="shared" si="1"/>
        <v>43.94285714285714</v>
      </c>
      <c r="AA20" s="388">
        <v>981</v>
      </c>
      <c r="AB20" s="44">
        <f t="shared" si="10"/>
        <v>56.057142857142864</v>
      </c>
      <c r="AC20" s="387">
        <v>314</v>
      </c>
      <c r="AD20" s="388">
        <v>138</v>
      </c>
      <c r="AE20" s="46">
        <f t="shared" si="11"/>
        <v>43.94904458598726</v>
      </c>
      <c r="AF20" s="388">
        <v>176</v>
      </c>
      <c r="AG20" s="47">
        <f t="shared" si="2"/>
        <v>56.05095541401274</v>
      </c>
      <c r="AH20" s="387">
        <v>331</v>
      </c>
      <c r="AI20" s="388">
        <v>139</v>
      </c>
      <c r="AJ20" s="46">
        <f t="shared" si="12"/>
        <v>41.99395770392749</v>
      </c>
      <c r="AK20" s="388">
        <v>192</v>
      </c>
      <c r="AL20" s="47">
        <f t="shared" si="13"/>
        <v>58.006042296072515</v>
      </c>
      <c r="AM20" s="387">
        <v>722</v>
      </c>
      <c r="AN20" s="388">
        <v>357</v>
      </c>
      <c r="AO20" s="46">
        <f t="shared" si="14"/>
        <v>49.445983379501385</v>
      </c>
      <c r="AP20" s="388">
        <v>365</v>
      </c>
      <c r="AQ20" s="47">
        <f t="shared" si="15"/>
        <v>50.55401662049861</v>
      </c>
      <c r="AR20" s="387">
        <v>222</v>
      </c>
      <c r="AS20" s="388">
        <v>93</v>
      </c>
      <c r="AT20" s="46">
        <f t="shared" si="16"/>
        <v>41.891891891891895</v>
      </c>
      <c r="AU20" s="388">
        <v>129</v>
      </c>
      <c r="AV20" s="47">
        <f t="shared" si="17"/>
        <v>58.108108108108105</v>
      </c>
      <c r="AW20" s="387">
        <v>993</v>
      </c>
      <c r="AX20" s="388">
        <v>450</v>
      </c>
      <c r="AY20" s="43">
        <f t="shared" si="18"/>
        <v>45.31722054380665</v>
      </c>
      <c r="AZ20" s="388">
        <v>543</v>
      </c>
      <c r="BA20" s="44">
        <f t="shared" si="19"/>
        <v>54.68277945619335</v>
      </c>
      <c r="BB20" s="387">
        <v>685</v>
      </c>
      <c r="BC20" s="388">
        <v>290</v>
      </c>
      <c r="BD20" s="46">
        <f t="shared" si="20"/>
        <v>42.33576642335766</v>
      </c>
      <c r="BE20" s="388">
        <v>395</v>
      </c>
      <c r="BF20" s="47">
        <f t="shared" si="21"/>
        <v>57.66423357664233</v>
      </c>
      <c r="BG20" s="387">
        <v>556</v>
      </c>
      <c r="BH20" s="388">
        <v>253</v>
      </c>
      <c r="BI20" s="50">
        <f t="shared" si="22"/>
        <v>45.50359712230216</v>
      </c>
      <c r="BJ20" s="388">
        <v>303</v>
      </c>
      <c r="BK20" s="51">
        <f t="shared" si="23"/>
        <v>54.49640287769785</v>
      </c>
      <c r="BL20" s="385">
        <v>1763</v>
      </c>
      <c r="BM20" s="388">
        <v>772</v>
      </c>
      <c r="BN20" s="43">
        <f t="shared" si="24"/>
        <v>43.78899602949518</v>
      </c>
      <c r="BO20" s="388">
        <v>991</v>
      </c>
      <c r="BP20" s="44">
        <f t="shared" si="25"/>
        <v>56.21100397050483</v>
      </c>
      <c r="BQ20" s="387">
        <v>782</v>
      </c>
      <c r="BR20" s="388">
        <v>333</v>
      </c>
      <c r="BS20" s="43">
        <f t="shared" si="26"/>
        <v>42.58312020460358</v>
      </c>
      <c r="BT20" s="388">
        <v>449</v>
      </c>
      <c r="BU20" s="44">
        <f t="shared" si="27"/>
        <v>57.416879795396426</v>
      </c>
      <c r="BV20" s="385">
        <v>1055</v>
      </c>
      <c r="BW20" s="388">
        <v>464</v>
      </c>
      <c r="BX20" s="43">
        <f t="shared" si="28"/>
        <v>43.981042654028435</v>
      </c>
      <c r="BY20" s="388">
        <v>591</v>
      </c>
      <c r="BZ20" s="44">
        <f t="shared" si="29"/>
        <v>56.018957345971565</v>
      </c>
      <c r="CA20" s="387">
        <v>677</v>
      </c>
      <c r="CB20" s="388">
        <v>296</v>
      </c>
      <c r="CC20" s="43">
        <f t="shared" si="30"/>
        <v>43.72230428360414</v>
      </c>
      <c r="CD20" s="388">
        <v>381</v>
      </c>
      <c r="CE20" s="192">
        <f t="shared" si="31"/>
        <v>56.27769571639586</v>
      </c>
      <c r="CF20" s="39">
        <f t="shared" si="32"/>
        <v>25791</v>
      </c>
      <c r="CG20" s="379">
        <f t="shared" si="33"/>
        <v>1.950353000961905</v>
      </c>
      <c r="CH20" s="395" t="s">
        <v>74</v>
      </c>
    </row>
    <row r="21" spans="1:86" ht="19.5" customHeight="1">
      <c r="A21" s="860" t="s">
        <v>75</v>
      </c>
      <c r="B21" s="861"/>
      <c r="C21" s="863"/>
      <c r="D21" s="385">
        <v>4713</v>
      </c>
      <c r="E21" s="386">
        <v>1876</v>
      </c>
      <c r="F21" s="43">
        <f t="shared" si="3"/>
        <v>39.80479524718863</v>
      </c>
      <c r="G21" s="386">
        <v>2837</v>
      </c>
      <c r="H21" s="44">
        <f t="shared" si="4"/>
        <v>60.19520475281137</v>
      </c>
      <c r="I21" s="385">
        <v>4701</v>
      </c>
      <c r="J21" s="386">
        <v>1907</v>
      </c>
      <c r="K21" s="43">
        <f t="shared" si="5"/>
        <v>40.56583705594554</v>
      </c>
      <c r="L21" s="386">
        <v>2794</v>
      </c>
      <c r="M21" s="44">
        <f t="shared" si="6"/>
        <v>59.43416294405446</v>
      </c>
      <c r="N21" s="387">
        <v>219</v>
      </c>
      <c r="O21" s="388">
        <v>89</v>
      </c>
      <c r="P21" s="46">
        <f t="shared" si="7"/>
        <v>40.63926940639269</v>
      </c>
      <c r="Q21" s="388">
        <v>130</v>
      </c>
      <c r="R21" s="47">
        <f t="shared" si="8"/>
        <v>59.3607305936073</v>
      </c>
      <c r="S21" s="387">
        <v>671</v>
      </c>
      <c r="T21" s="388">
        <v>258</v>
      </c>
      <c r="U21" s="43">
        <f t="shared" si="0"/>
        <v>38.45007451564829</v>
      </c>
      <c r="V21" s="388">
        <v>413</v>
      </c>
      <c r="W21" s="44">
        <f t="shared" si="9"/>
        <v>61.54992548435171</v>
      </c>
      <c r="X21" s="385">
        <v>1211</v>
      </c>
      <c r="Y21" s="388">
        <v>471</v>
      </c>
      <c r="Z21" s="43">
        <f t="shared" si="1"/>
        <v>38.8934764657308</v>
      </c>
      <c r="AA21" s="388">
        <v>740</v>
      </c>
      <c r="AB21" s="44">
        <f t="shared" si="10"/>
        <v>61.1065235342692</v>
      </c>
      <c r="AC21" s="387">
        <v>205</v>
      </c>
      <c r="AD21" s="388">
        <v>77</v>
      </c>
      <c r="AE21" s="46">
        <f t="shared" si="11"/>
        <v>37.5609756097561</v>
      </c>
      <c r="AF21" s="388">
        <v>128</v>
      </c>
      <c r="AG21" s="47">
        <f t="shared" si="2"/>
        <v>62.4390243902439</v>
      </c>
      <c r="AH21" s="387">
        <v>254</v>
      </c>
      <c r="AI21" s="388">
        <v>108</v>
      </c>
      <c r="AJ21" s="46">
        <f t="shared" si="12"/>
        <v>42.51968503937008</v>
      </c>
      <c r="AK21" s="388">
        <v>146</v>
      </c>
      <c r="AL21" s="47">
        <f t="shared" si="13"/>
        <v>57.48031496062992</v>
      </c>
      <c r="AM21" s="387">
        <v>584</v>
      </c>
      <c r="AN21" s="388">
        <v>239</v>
      </c>
      <c r="AO21" s="46">
        <f t="shared" si="14"/>
        <v>40.92465753424658</v>
      </c>
      <c r="AP21" s="388">
        <v>345</v>
      </c>
      <c r="AQ21" s="47">
        <f t="shared" si="15"/>
        <v>59.07534246575342</v>
      </c>
      <c r="AR21" s="387">
        <v>166</v>
      </c>
      <c r="AS21" s="388">
        <v>61</v>
      </c>
      <c r="AT21" s="46">
        <f t="shared" si="16"/>
        <v>36.74698795180723</v>
      </c>
      <c r="AU21" s="388">
        <v>105</v>
      </c>
      <c r="AV21" s="47">
        <f t="shared" si="17"/>
        <v>63.25301204819277</v>
      </c>
      <c r="AW21" s="387">
        <v>554</v>
      </c>
      <c r="AX21" s="388">
        <v>221</v>
      </c>
      <c r="AY21" s="43">
        <f t="shared" si="18"/>
        <v>39.891696750902526</v>
      </c>
      <c r="AZ21" s="388">
        <v>333</v>
      </c>
      <c r="BA21" s="44">
        <f t="shared" si="19"/>
        <v>60.108303249097474</v>
      </c>
      <c r="BB21" s="387">
        <v>393</v>
      </c>
      <c r="BC21" s="388">
        <v>143</v>
      </c>
      <c r="BD21" s="46">
        <f t="shared" si="20"/>
        <v>36.38676844783715</v>
      </c>
      <c r="BE21" s="388">
        <v>250</v>
      </c>
      <c r="BF21" s="47">
        <f t="shared" si="21"/>
        <v>63.61323155216285</v>
      </c>
      <c r="BG21" s="387">
        <v>383</v>
      </c>
      <c r="BH21" s="388">
        <v>161</v>
      </c>
      <c r="BI21" s="50">
        <f t="shared" si="22"/>
        <v>42.03655352480418</v>
      </c>
      <c r="BJ21" s="388">
        <v>222</v>
      </c>
      <c r="BK21" s="51">
        <f t="shared" si="23"/>
        <v>57.96344647519582</v>
      </c>
      <c r="BL21" s="387">
        <v>1056</v>
      </c>
      <c r="BM21" s="388">
        <v>436</v>
      </c>
      <c r="BN21" s="43">
        <f t="shared" si="24"/>
        <v>41.28787878787879</v>
      </c>
      <c r="BO21" s="388">
        <v>620</v>
      </c>
      <c r="BP21" s="44">
        <f t="shared" si="25"/>
        <v>58.71212121212122</v>
      </c>
      <c r="BQ21" s="387">
        <v>531</v>
      </c>
      <c r="BR21" s="388">
        <v>183</v>
      </c>
      <c r="BS21" s="43">
        <f t="shared" si="26"/>
        <v>34.463276836158194</v>
      </c>
      <c r="BT21" s="388">
        <v>348</v>
      </c>
      <c r="BU21" s="44">
        <f t="shared" si="27"/>
        <v>65.5367231638418</v>
      </c>
      <c r="BV21" s="387">
        <v>699</v>
      </c>
      <c r="BW21" s="388">
        <v>256</v>
      </c>
      <c r="BX21" s="43">
        <f t="shared" si="28"/>
        <v>36.62374821173104</v>
      </c>
      <c r="BY21" s="388">
        <v>443</v>
      </c>
      <c r="BZ21" s="44">
        <f t="shared" si="29"/>
        <v>63.37625178826896</v>
      </c>
      <c r="CA21" s="387">
        <v>507</v>
      </c>
      <c r="CB21" s="388">
        <v>219</v>
      </c>
      <c r="CC21" s="43">
        <f t="shared" si="30"/>
        <v>43.19526627218935</v>
      </c>
      <c r="CD21" s="388">
        <v>288</v>
      </c>
      <c r="CE21" s="192">
        <f t="shared" si="31"/>
        <v>56.80473372781065</v>
      </c>
      <c r="CF21" s="39">
        <f t="shared" si="32"/>
        <v>16847</v>
      </c>
      <c r="CG21" s="379">
        <f t="shared" si="33"/>
        <v>1.2739946883488509</v>
      </c>
      <c r="CH21" s="395" t="s">
        <v>75</v>
      </c>
    </row>
    <row r="22" spans="1:86" ht="19.5" customHeight="1">
      <c r="A22" s="860" t="s">
        <v>76</v>
      </c>
      <c r="B22" s="861"/>
      <c r="C22" s="863"/>
      <c r="D22" s="385">
        <v>3760</v>
      </c>
      <c r="E22" s="386">
        <v>1597</v>
      </c>
      <c r="F22" s="43">
        <f t="shared" si="3"/>
        <v>42.473404255319146</v>
      </c>
      <c r="G22" s="386">
        <v>2163</v>
      </c>
      <c r="H22" s="44">
        <f t="shared" si="4"/>
        <v>57.526595744680854</v>
      </c>
      <c r="I22" s="385">
        <v>3605</v>
      </c>
      <c r="J22" s="386">
        <v>1571</v>
      </c>
      <c r="K22" s="43">
        <f t="shared" si="5"/>
        <v>43.57836338418863</v>
      </c>
      <c r="L22" s="386">
        <v>2034</v>
      </c>
      <c r="M22" s="44">
        <f t="shared" si="6"/>
        <v>56.42163661581138</v>
      </c>
      <c r="N22" s="387">
        <v>180</v>
      </c>
      <c r="O22" s="388">
        <v>98</v>
      </c>
      <c r="P22" s="46">
        <f t="shared" si="7"/>
        <v>54.44444444444444</v>
      </c>
      <c r="Q22" s="388">
        <v>82</v>
      </c>
      <c r="R22" s="47">
        <f t="shared" si="8"/>
        <v>45.55555555555556</v>
      </c>
      <c r="S22" s="387">
        <v>536</v>
      </c>
      <c r="T22" s="388">
        <v>241</v>
      </c>
      <c r="U22" s="43">
        <f t="shared" si="0"/>
        <v>44.96268656716418</v>
      </c>
      <c r="V22" s="388">
        <v>295</v>
      </c>
      <c r="W22" s="44">
        <f t="shared" si="9"/>
        <v>55.03731343283582</v>
      </c>
      <c r="X22" s="387">
        <v>1032</v>
      </c>
      <c r="Y22" s="388">
        <v>472</v>
      </c>
      <c r="Z22" s="43">
        <f t="shared" si="1"/>
        <v>45.73643410852713</v>
      </c>
      <c r="AA22" s="388">
        <v>560</v>
      </c>
      <c r="AB22" s="44">
        <f t="shared" si="10"/>
        <v>54.263565891472865</v>
      </c>
      <c r="AC22" s="387">
        <v>197</v>
      </c>
      <c r="AD22" s="388">
        <v>96</v>
      </c>
      <c r="AE22" s="46">
        <f t="shared" si="11"/>
        <v>48.73096446700508</v>
      </c>
      <c r="AF22" s="388">
        <v>101</v>
      </c>
      <c r="AG22" s="47">
        <f t="shared" si="2"/>
        <v>51.26903553299492</v>
      </c>
      <c r="AH22" s="387">
        <v>158</v>
      </c>
      <c r="AI22" s="388">
        <v>65</v>
      </c>
      <c r="AJ22" s="46">
        <f t="shared" si="12"/>
        <v>41.139240506329116</v>
      </c>
      <c r="AK22" s="388">
        <v>93</v>
      </c>
      <c r="AL22" s="47">
        <f t="shared" si="13"/>
        <v>58.86075949367089</v>
      </c>
      <c r="AM22" s="387">
        <v>393</v>
      </c>
      <c r="AN22" s="388">
        <v>175</v>
      </c>
      <c r="AO22" s="46">
        <f t="shared" si="14"/>
        <v>44.529262086513995</v>
      </c>
      <c r="AP22" s="388">
        <v>218</v>
      </c>
      <c r="AQ22" s="47">
        <f t="shared" si="15"/>
        <v>55.470737913486005</v>
      </c>
      <c r="AR22" s="387">
        <v>181</v>
      </c>
      <c r="AS22" s="388">
        <v>86</v>
      </c>
      <c r="AT22" s="46">
        <f t="shared" si="16"/>
        <v>47.51381215469613</v>
      </c>
      <c r="AU22" s="388">
        <v>95</v>
      </c>
      <c r="AV22" s="47">
        <f t="shared" si="17"/>
        <v>52.48618784530387</v>
      </c>
      <c r="AW22" s="387">
        <v>744</v>
      </c>
      <c r="AX22" s="388">
        <v>372</v>
      </c>
      <c r="AY22" s="43">
        <f t="shared" si="18"/>
        <v>50</v>
      </c>
      <c r="AZ22" s="388">
        <v>372</v>
      </c>
      <c r="BA22" s="44">
        <f t="shared" si="19"/>
        <v>50</v>
      </c>
      <c r="BB22" s="387">
        <v>413</v>
      </c>
      <c r="BC22" s="388">
        <v>199</v>
      </c>
      <c r="BD22" s="46">
        <f t="shared" si="20"/>
        <v>48.18401937046005</v>
      </c>
      <c r="BE22" s="388">
        <v>214</v>
      </c>
      <c r="BF22" s="47">
        <f t="shared" si="21"/>
        <v>51.81598062953995</v>
      </c>
      <c r="BG22" s="387">
        <v>454</v>
      </c>
      <c r="BH22" s="388">
        <v>234</v>
      </c>
      <c r="BI22" s="50">
        <f t="shared" si="22"/>
        <v>51.541850220264315</v>
      </c>
      <c r="BJ22" s="388">
        <v>220</v>
      </c>
      <c r="BK22" s="51">
        <f t="shared" si="23"/>
        <v>48.458149779735685</v>
      </c>
      <c r="BL22" s="387">
        <v>794</v>
      </c>
      <c r="BM22" s="388">
        <v>343</v>
      </c>
      <c r="BN22" s="43">
        <f t="shared" si="24"/>
        <v>43.19899244332493</v>
      </c>
      <c r="BO22" s="388">
        <v>451</v>
      </c>
      <c r="BP22" s="44">
        <f t="shared" si="25"/>
        <v>56.80100755667507</v>
      </c>
      <c r="BQ22" s="387">
        <v>489</v>
      </c>
      <c r="BR22" s="388">
        <v>225</v>
      </c>
      <c r="BS22" s="43">
        <f t="shared" si="26"/>
        <v>46.012269938650306</v>
      </c>
      <c r="BT22" s="388">
        <v>264</v>
      </c>
      <c r="BU22" s="44">
        <f t="shared" si="27"/>
        <v>53.987730061349694</v>
      </c>
      <c r="BV22" s="387">
        <v>619</v>
      </c>
      <c r="BW22" s="388">
        <v>280</v>
      </c>
      <c r="BX22" s="43">
        <f t="shared" si="28"/>
        <v>45.23424878836833</v>
      </c>
      <c r="BY22" s="388">
        <v>339</v>
      </c>
      <c r="BZ22" s="44">
        <f t="shared" si="29"/>
        <v>54.76575121163167</v>
      </c>
      <c r="CA22" s="387">
        <v>375</v>
      </c>
      <c r="CB22" s="388">
        <v>162</v>
      </c>
      <c r="CC22" s="43">
        <f t="shared" si="30"/>
        <v>43.2</v>
      </c>
      <c r="CD22" s="388">
        <v>213</v>
      </c>
      <c r="CE22" s="192">
        <f t="shared" si="31"/>
        <v>56.8</v>
      </c>
      <c r="CF22" s="39">
        <f t="shared" si="32"/>
        <v>13930</v>
      </c>
      <c r="CG22" s="379">
        <f>CF22/$CF$25*100</f>
        <v>1.0534068978868338</v>
      </c>
      <c r="CH22" s="395" t="s">
        <v>76</v>
      </c>
    </row>
    <row r="23" spans="1:86" ht="19.5" customHeight="1">
      <c r="A23" s="860" t="s">
        <v>77</v>
      </c>
      <c r="B23" s="861"/>
      <c r="C23" s="863"/>
      <c r="D23" s="385">
        <v>1427</v>
      </c>
      <c r="E23" s="388">
        <v>484</v>
      </c>
      <c r="F23" s="43">
        <f t="shared" si="3"/>
        <v>33.91730903994394</v>
      </c>
      <c r="G23" s="388">
        <v>943</v>
      </c>
      <c r="H23" s="44">
        <f t="shared" si="4"/>
        <v>66.08269096005606</v>
      </c>
      <c r="I23" s="385">
        <v>1344</v>
      </c>
      <c r="J23" s="388">
        <v>441</v>
      </c>
      <c r="K23" s="43">
        <f t="shared" si="5"/>
        <v>32.8125</v>
      </c>
      <c r="L23" s="388">
        <v>903</v>
      </c>
      <c r="M23" s="44">
        <f t="shared" si="6"/>
        <v>67.1875</v>
      </c>
      <c r="N23" s="387">
        <v>58</v>
      </c>
      <c r="O23" s="388">
        <v>27</v>
      </c>
      <c r="P23" s="46">
        <f t="shared" si="7"/>
        <v>46.55172413793103</v>
      </c>
      <c r="Q23" s="388">
        <v>31</v>
      </c>
      <c r="R23" s="47">
        <f t="shared" si="8"/>
        <v>53.44827586206896</v>
      </c>
      <c r="S23" s="387">
        <v>204</v>
      </c>
      <c r="T23" s="388">
        <v>61</v>
      </c>
      <c r="U23" s="43">
        <f t="shared" si="0"/>
        <v>29.901960784313726</v>
      </c>
      <c r="V23" s="388">
        <v>143</v>
      </c>
      <c r="W23" s="44">
        <f t="shared" si="9"/>
        <v>70.09803921568627</v>
      </c>
      <c r="X23" s="387">
        <v>366</v>
      </c>
      <c r="Y23" s="388">
        <v>104</v>
      </c>
      <c r="Z23" s="43">
        <f t="shared" si="1"/>
        <v>28.415300546448087</v>
      </c>
      <c r="AA23" s="388">
        <v>262</v>
      </c>
      <c r="AB23" s="44">
        <f t="shared" si="10"/>
        <v>71.58469945355192</v>
      </c>
      <c r="AC23" s="387">
        <v>70</v>
      </c>
      <c r="AD23" s="388">
        <v>23</v>
      </c>
      <c r="AE23" s="46">
        <f t="shared" si="11"/>
        <v>32.857142857142854</v>
      </c>
      <c r="AF23" s="388">
        <v>47</v>
      </c>
      <c r="AG23" s="47">
        <f t="shared" si="2"/>
        <v>67.14285714285714</v>
      </c>
      <c r="AH23" s="387">
        <v>80</v>
      </c>
      <c r="AI23" s="388">
        <v>24</v>
      </c>
      <c r="AJ23" s="46">
        <f t="shared" si="12"/>
        <v>30</v>
      </c>
      <c r="AK23" s="388">
        <v>56</v>
      </c>
      <c r="AL23" s="47">
        <f t="shared" si="13"/>
        <v>70</v>
      </c>
      <c r="AM23" s="387">
        <v>170</v>
      </c>
      <c r="AN23" s="388">
        <v>57</v>
      </c>
      <c r="AO23" s="46">
        <f t="shared" si="14"/>
        <v>33.52941176470588</v>
      </c>
      <c r="AP23" s="388">
        <v>113</v>
      </c>
      <c r="AQ23" s="47">
        <f t="shared" si="15"/>
        <v>66.47058823529412</v>
      </c>
      <c r="AR23" s="387">
        <v>62</v>
      </c>
      <c r="AS23" s="388">
        <v>27</v>
      </c>
      <c r="AT23" s="46">
        <f t="shared" si="16"/>
        <v>43.54838709677419</v>
      </c>
      <c r="AU23" s="388">
        <v>35</v>
      </c>
      <c r="AV23" s="47">
        <f t="shared" si="17"/>
        <v>56.451612903225815</v>
      </c>
      <c r="AW23" s="387">
        <v>221</v>
      </c>
      <c r="AX23" s="388">
        <v>80</v>
      </c>
      <c r="AY23" s="43">
        <f t="shared" si="18"/>
        <v>36.199095022624434</v>
      </c>
      <c r="AZ23" s="388">
        <v>141</v>
      </c>
      <c r="BA23" s="44">
        <f t="shared" si="19"/>
        <v>63.80090497737556</v>
      </c>
      <c r="BB23" s="387">
        <v>140</v>
      </c>
      <c r="BC23" s="388">
        <v>48</v>
      </c>
      <c r="BD23" s="46">
        <f t="shared" si="20"/>
        <v>34.285714285714285</v>
      </c>
      <c r="BE23" s="388">
        <v>92</v>
      </c>
      <c r="BF23" s="47">
        <f t="shared" si="21"/>
        <v>65.71428571428571</v>
      </c>
      <c r="BG23" s="387">
        <v>101</v>
      </c>
      <c r="BH23" s="388">
        <v>45</v>
      </c>
      <c r="BI23" s="50">
        <f t="shared" si="22"/>
        <v>44.554455445544555</v>
      </c>
      <c r="BJ23" s="388">
        <v>56</v>
      </c>
      <c r="BK23" s="51">
        <f t="shared" si="23"/>
        <v>55.44554455445545</v>
      </c>
      <c r="BL23" s="387">
        <v>284</v>
      </c>
      <c r="BM23" s="388">
        <v>93</v>
      </c>
      <c r="BN23" s="43">
        <f t="shared" si="24"/>
        <v>32.74647887323944</v>
      </c>
      <c r="BO23" s="388">
        <v>191</v>
      </c>
      <c r="BP23" s="44">
        <f t="shared" si="25"/>
        <v>67.25352112676056</v>
      </c>
      <c r="BQ23" s="387">
        <v>158</v>
      </c>
      <c r="BR23" s="388">
        <v>59</v>
      </c>
      <c r="BS23" s="43">
        <f t="shared" si="26"/>
        <v>37.34177215189873</v>
      </c>
      <c r="BT23" s="388">
        <v>99</v>
      </c>
      <c r="BU23" s="44">
        <f t="shared" si="27"/>
        <v>62.65822784810127</v>
      </c>
      <c r="BV23" s="387">
        <v>245</v>
      </c>
      <c r="BW23" s="388">
        <v>80</v>
      </c>
      <c r="BX23" s="43">
        <f t="shared" si="28"/>
        <v>32.6530612244898</v>
      </c>
      <c r="BY23" s="388">
        <v>165</v>
      </c>
      <c r="BZ23" s="44">
        <f t="shared" si="29"/>
        <v>67.3469387755102</v>
      </c>
      <c r="CA23" s="387">
        <v>122</v>
      </c>
      <c r="CB23" s="388">
        <v>40</v>
      </c>
      <c r="CC23" s="43">
        <f t="shared" si="30"/>
        <v>32.78688524590164</v>
      </c>
      <c r="CD23" s="388">
        <v>82</v>
      </c>
      <c r="CE23" s="192">
        <f t="shared" si="31"/>
        <v>67.21311475409836</v>
      </c>
      <c r="CF23" s="39">
        <f t="shared" si="32"/>
        <v>5052</v>
      </c>
      <c r="CG23" s="379">
        <f t="shared" si="33"/>
        <v>0.3820396014446723</v>
      </c>
      <c r="CH23" s="395" t="s">
        <v>77</v>
      </c>
    </row>
    <row r="24" spans="1:86" ht="19.5" customHeight="1" thickBot="1">
      <c r="A24" s="864" t="s">
        <v>78</v>
      </c>
      <c r="B24" s="865"/>
      <c r="C24" s="866"/>
      <c r="D24" s="387">
        <v>452</v>
      </c>
      <c r="E24" s="388">
        <v>106</v>
      </c>
      <c r="F24" s="43">
        <f t="shared" si="3"/>
        <v>23.451327433628318</v>
      </c>
      <c r="G24" s="388">
        <v>346</v>
      </c>
      <c r="H24" s="44">
        <f t="shared" si="4"/>
        <v>76.54867256637168</v>
      </c>
      <c r="I24" s="387">
        <v>433</v>
      </c>
      <c r="J24" s="388">
        <v>101</v>
      </c>
      <c r="K24" s="43">
        <f t="shared" si="5"/>
        <v>23.325635103926096</v>
      </c>
      <c r="L24" s="388">
        <v>332</v>
      </c>
      <c r="M24" s="44">
        <f t="shared" si="6"/>
        <v>76.6743648960739</v>
      </c>
      <c r="N24" s="387">
        <v>22</v>
      </c>
      <c r="O24" s="388">
        <v>6</v>
      </c>
      <c r="P24" s="46">
        <f t="shared" si="7"/>
        <v>27.27272727272727</v>
      </c>
      <c r="Q24" s="388">
        <v>16</v>
      </c>
      <c r="R24" s="47">
        <f t="shared" si="8"/>
        <v>72.72727272727273</v>
      </c>
      <c r="S24" s="387">
        <v>52</v>
      </c>
      <c r="T24" s="388">
        <v>13</v>
      </c>
      <c r="U24" s="43">
        <f t="shared" si="0"/>
        <v>25</v>
      </c>
      <c r="V24" s="388">
        <v>39</v>
      </c>
      <c r="W24" s="44">
        <f t="shared" si="9"/>
        <v>75</v>
      </c>
      <c r="X24" s="387">
        <v>116</v>
      </c>
      <c r="Y24" s="388">
        <v>23</v>
      </c>
      <c r="Z24" s="43">
        <f t="shared" si="1"/>
        <v>19.82758620689655</v>
      </c>
      <c r="AA24" s="388">
        <v>93</v>
      </c>
      <c r="AB24" s="44">
        <f t="shared" si="10"/>
        <v>80.17241379310344</v>
      </c>
      <c r="AC24" s="387">
        <v>24</v>
      </c>
      <c r="AD24" s="388">
        <v>6</v>
      </c>
      <c r="AE24" s="46">
        <f t="shared" si="11"/>
        <v>25</v>
      </c>
      <c r="AF24" s="388">
        <v>18</v>
      </c>
      <c r="AG24" s="47">
        <f t="shared" si="2"/>
        <v>75</v>
      </c>
      <c r="AH24" s="387">
        <v>35</v>
      </c>
      <c r="AI24" s="388">
        <v>3</v>
      </c>
      <c r="AJ24" s="46">
        <f t="shared" si="12"/>
        <v>8.571428571428571</v>
      </c>
      <c r="AK24" s="388">
        <v>32</v>
      </c>
      <c r="AL24" s="47">
        <f t="shared" si="13"/>
        <v>91.42857142857143</v>
      </c>
      <c r="AM24" s="387">
        <v>50</v>
      </c>
      <c r="AN24" s="388">
        <v>15</v>
      </c>
      <c r="AO24" s="46">
        <f t="shared" si="14"/>
        <v>30</v>
      </c>
      <c r="AP24" s="388">
        <v>35</v>
      </c>
      <c r="AQ24" s="47">
        <f t="shared" si="15"/>
        <v>70</v>
      </c>
      <c r="AR24" s="387">
        <v>28</v>
      </c>
      <c r="AS24" s="388">
        <v>8</v>
      </c>
      <c r="AT24" s="46">
        <f t="shared" si="16"/>
        <v>28.57142857142857</v>
      </c>
      <c r="AU24" s="388">
        <v>20</v>
      </c>
      <c r="AV24" s="47">
        <f t="shared" si="17"/>
        <v>71.42857142857143</v>
      </c>
      <c r="AW24" s="387">
        <v>48</v>
      </c>
      <c r="AX24" s="388">
        <v>14</v>
      </c>
      <c r="AY24" s="43">
        <f t="shared" si="18"/>
        <v>29.166666666666668</v>
      </c>
      <c r="AZ24" s="388">
        <v>34</v>
      </c>
      <c r="BA24" s="44">
        <f t="shared" si="19"/>
        <v>70.83333333333334</v>
      </c>
      <c r="BB24" s="387">
        <v>46</v>
      </c>
      <c r="BC24" s="388">
        <v>4</v>
      </c>
      <c r="BD24" s="46">
        <f t="shared" si="20"/>
        <v>8.695652173913043</v>
      </c>
      <c r="BE24" s="388">
        <v>42</v>
      </c>
      <c r="BF24" s="47">
        <f t="shared" si="21"/>
        <v>91.30434782608695</v>
      </c>
      <c r="BG24" s="387">
        <v>36</v>
      </c>
      <c r="BH24" s="388">
        <v>3</v>
      </c>
      <c r="BI24" s="50">
        <f t="shared" si="22"/>
        <v>8.333333333333332</v>
      </c>
      <c r="BJ24" s="388">
        <v>33</v>
      </c>
      <c r="BK24" s="51">
        <f t="shared" si="23"/>
        <v>91.66666666666666</v>
      </c>
      <c r="BL24" s="387">
        <v>90</v>
      </c>
      <c r="BM24" s="388">
        <v>16</v>
      </c>
      <c r="BN24" s="43">
        <f t="shared" si="24"/>
        <v>17.77777777777778</v>
      </c>
      <c r="BO24" s="388">
        <v>74</v>
      </c>
      <c r="BP24" s="44">
        <f t="shared" si="25"/>
        <v>82.22222222222221</v>
      </c>
      <c r="BQ24" s="387">
        <v>43</v>
      </c>
      <c r="BR24" s="388">
        <v>12</v>
      </c>
      <c r="BS24" s="43">
        <f t="shared" si="26"/>
        <v>27.906976744186046</v>
      </c>
      <c r="BT24" s="388">
        <v>31</v>
      </c>
      <c r="BU24" s="44">
        <f t="shared" si="27"/>
        <v>72.09302325581395</v>
      </c>
      <c r="BV24" s="387">
        <v>67</v>
      </c>
      <c r="BW24" s="388">
        <v>18</v>
      </c>
      <c r="BX24" s="43">
        <f t="shared" si="28"/>
        <v>26.865671641791046</v>
      </c>
      <c r="BY24" s="388">
        <v>49</v>
      </c>
      <c r="BZ24" s="44">
        <f t="shared" si="29"/>
        <v>73.13432835820896</v>
      </c>
      <c r="CA24" s="387">
        <v>58</v>
      </c>
      <c r="CB24" s="388">
        <v>9</v>
      </c>
      <c r="CC24" s="43">
        <f t="shared" si="30"/>
        <v>15.517241379310345</v>
      </c>
      <c r="CD24" s="388">
        <v>49</v>
      </c>
      <c r="CE24" s="192">
        <f t="shared" si="31"/>
        <v>84.48275862068965</v>
      </c>
      <c r="CF24" s="39">
        <f t="shared" si="32"/>
        <v>1600</v>
      </c>
      <c r="CG24" s="379">
        <f t="shared" si="33"/>
        <v>0.12099433141557318</v>
      </c>
      <c r="CH24" s="395" t="s">
        <v>78</v>
      </c>
    </row>
    <row r="25" spans="1:88" ht="19.5" customHeight="1" thickBot="1">
      <c r="A25" s="867" t="s">
        <v>55</v>
      </c>
      <c r="B25" s="868"/>
      <c r="C25" s="868"/>
      <c r="D25" s="396">
        <v>384203</v>
      </c>
      <c r="E25" s="397">
        <v>192215</v>
      </c>
      <c r="F25" s="398">
        <f t="shared" si="3"/>
        <v>50.02954167458349</v>
      </c>
      <c r="G25" s="397">
        <v>191988</v>
      </c>
      <c r="H25" s="399">
        <f t="shared" si="4"/>
        <v>49.97045832541651</v>
      </c>
      <c r="I25" s="396">
        <v>537035</v>
      </c>
      <c r="J25" s="397">
        <v>268664</v>
      </c>
      <c r="K25" s="398">
        <f t="shared" si="5"/>
        <v>50.02727941381847</v>
      </c>
      <c r="L25" s="397">
        <v>268371</v>
      </c>
      <c r="M25" s="399">
        <f t="shared" si="6"/>
        <v>49.97272058618154</v>
      </c>
      <c r="N25" s="396">
        <v>6234</v>
      </c>
      <c r="O25" s="397">
        <v>3108</v>
      </c>
      <c r="P25" s="258">
        <f t="shared" si="7"/>
        <v>49.85563041385948</v>
      </c>
      <c r="Q25" s="397">
        <v>3126</v>
      </c>
      <c r="R25" s="389">
        <f t="shared" si="8"/>
        <v>50.14436958614053</v>
      </c>
      <c r="S25" s="400">
        <v>27944</v>
      </c>
      <c r="T25" s="397">
        <v>13933</v>
      </c>
      <c r="U25" s="398">
        <f t="shared" si="0"/>
        <v>49.86043515602634</v>
      </c>
      <c r="V25" s="397">
        <v>14011</v>
      </c>
      <c r="W25" s="399">
        <f t="shared" si="9"/>
        <v>50.13956484397366</v>
      </c>
      <c r="X25" s="396">
        <v>64550</v>
      </c>
      <c r="Y25" s="397">
        <v>32482</v>
      </c>
      <c r="Z25" s="398">
        <f t="shared" si="1"/>
        <v>50.32068164213788</v>
      </c>
      <c r="AA25" s="397">
        <v>32068</v>
      </c>
      <c r="AB25" s="399">
        <f t="shared" si="10"/>
        <v>49.67931835786212</v>
      </c>
      <c r="AC25" s="396">
        <v>6451</v>
      </c>
      <c r="AD25" s="397">
        <v>3282</v>
      </c>
      <c r="AE25" s="258">
        <f t="shared" si="11"/>
        <v>50.8758332041544</v>
      </c>
      <c r="AF25" s="397">
        <v>3169</v>
      </c>
      <c r="AG25" s="389">
        <f t="shared" si="2"/>
        <v>49.1241667958456</v>
      </c>
      <c r="AH25" s="396">
        <v>12290</v>
      </c>
      <c r="AI25" s="397">
        <v>6184</v>
      </c>
      <c r="AJ25" s="258">
        <f t="shared" si="12"/>
        <v>50.31733116354759</v>
      </c>
      <c r="AK25" s="397">
        <v>6106</v>
      </c>
      <c r="AL25" s="389">
        <f t="shared" si="13"/>
        <v>49.6826688364524</v>
      </c>
      <c r="AM25" s="396">
        <v>24405</v>
      </c>
      <c r="AN25" s="397">
        <v>12501</v>
      </c>
      <c r="AO25" s="258">
        <f t="shared" si="14"/>
        <v>51.223110018438845</v>
      </c>
      <c r="AP25" s="397">
        <v>11904</v>
      </c>
      <c r="AQ25" s="389">
        <f t="shared" si="15"/>
        <v>48.776889981561155</v>
      </c>
      <c r="AR25" s="396">
        <v>3934</v>
      </c>
      <c r="AS25" s="397">
        <v>1904</v>
      </c>
      <c r="AT25" s="258">
        <f t="shared" si="16"/>
        <v>48.39857651245551</v>
      </c>
      <c r="AU25" s="397">
        <v>2030</v>
      </c>
      <c r="AV25" s="389">
        <f t="shared" si="17"/>
        <v>51.60142348754449</v>
      </c>
      <c r="AW25" s="396">
        <v>25293</v>
      </c>
      <c r="AX25" s="397">
        <v>12916</v>
      </c>
      <c r="AY25" s="398">
        <f t="shared" si="18"/>
        <v>51.065512197050566</v>
      </c>
      <c r="AZ25" s="397">
        <v>12377</v>
      </c>
      <c r="BA25" s="399">
        <f t="shared" si="19"/>
        <v>48.934487802949434</v>
      </c>
      <c r="BB25" s="396">
        <v>14521</v>
      </c>
      <c r="BC25" s="397">
        <v>7260</v>
      </c>
      <c r="BD25" s="258">
        <f t="shared" si="20"/>
        <v>49.99655671097032</v>
      </c>
      <c r="BE25" s="397">
        <v>7261</v>
      </c>
      <c r="BF25" s="389">
        <f t="shared" si="21"/>
        <v>50.00344328902968</v>
      </c>
      <c r="BG25" s="396">
        <v>10529</v>
      </c>
      <c r="BH25" s="397">
        <v>5475</v>
      </c>
      <c r="BI25" s="390">
        <f t="shared" si="22"/>
        <v>51.999240193750595</v>
      </c>
      <c r="BJ25" s="397">
        <v>5054</v>
      </c>
      <c r="BK25" s="391">
        <f t="shared" si="23"/>
        <v>48.000759806249405</v>
      </c>
      <c r="BL25" s="396">
        <v>128414</v>
      </c>
      <c r="BM25" s="397">
        <v>64679</v>
      </c>
      <c r="BN25" s="398">
        <f t="shared" si="24"/>
        <v>50.36756116934291</v>
      </c>
      <c r="BO25" s="397">
        <v>63735</v>
      </c>
      <c r="BP25" s="399">
        <f t="shared" si="25"/>
        <v>49.632438830657094</v>
      </c>
      <c r="BQ25" s="396">
        <v>24131</v>
      </c>
      <c r="BR25" s="397">
        <v>12261</v>
      </c>
      <c r="BS25" s="398">
        <f t="shared" si="26"/>
        <v>50.81016120343127</v>
      </c>
      <c r="BT25" s="397">
        <v>11870</v>
      </c>
      <c r="BU25" s="399">
        <f t="shared" si="27"/>
        <v>49.18983879656873</v>
      </c>
      <c r="BV25" s="396">
        <v>36578</v>
      </c>
      <c r="BW25" s="397">
        <v>18498</v>
      </c>
      <c r="BX25" s="398">
        <f t="shared" si="28"/>
        <v>50.571381704849905</v>
      </c>
      <c r="BY25" s="397">
        <v>18080</v>
      </c>
      <c r="BZ25" s="399">
        <f t="shared" si="29"/>
        <v>49.42861829515009</v>
      </c>
      <c r="CA25" s="396">
        <v>15864</v>
      </c>
      <c r="CB25" s="397">
        <v>7887</v>
      </c>
      <c r="CC25" s="398">
        <f t="shared" si="30"/>
        <v>49.71633888048411</v>
      </c>
      <c r="CD25" s="397">
        <v>7977</v>
      </c>
      <c r="CE25" s="430">
        <f t="shared" si="31"/>
        <v>50.28366111951589</v>
      </c>
      <c r="CF25" s="416">
        <v>1322376</v>
      </c>
      <c r="CG25" s="392">
        <f t="shared" si="33"/>
        <v>100</v>
      </c>
      <c r="CH25" s="401"/>
      <c r="CI25" s="71"/>
      <c r="CJ25" s="71"/>
    </row>
    <row r="26" spans="1:86" ht="14.25" customHeight="1" thickTop="1">
      <c r="A26" s="872"/>
      <c r="B26" s="872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872"/>
      <c r="AM26" s="872"/>
      <c r="AN26" s="872"/>
      <c r="AO26" s="872"/>
      <c r="AP26" s="872"/>
      <c r="AQ26" s="872"/>
      <c r="AR26" s="872"/>
      <c r="AS26" s="872"/>
      <c r="AT26" s="872"/>
      <c r="AU26" s="872"/>
      <c r="AV26" s="872"/>
      <c r="AW26" s="872"/>
      <c r="AX26" s="872"/>
      <c r="AY26" s="872"/>
      <c r="AZ26" s="872"/>
      <c r="BA26" s="872"/>
      <c r="BB26" s="872"/>
      <c r="BC26" s="872"/>
      <c r="BD26" s="872"/>
      <c r="BE26" s="872"/>
      <c r="BF26" s="872"/>
      <c r="BG26" s="872"/>
      <c r="BH26" s="872"/>
      <c r="BI26" s="872"/>
      <c r="BJ26" s="872"/>
      <c r="BK26" s="872"/>
      <c r="BL26" s="872"/>
      <c r="BM26" s="872"/>
      <c r="BN26" s="872"/>
      <c r="BO26" s="872"/>
      <c r="BP26" s="872"/>
      <c r="BQ26" s="872"/>
      <c r="BR26" s="872"/>
      <c r="BS26" s="872"/>
      <c r="BT26" s="872"/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  <c r="CE26" s="872"/>
      <c r="CF26" s="872"/>
      <c r="CG26" s="872"/>
      <c r="CH26" s="872"/>
    </row>
    <row r="27" spans="1:30" ht="14.25" customHeight="1">
      <c r="A27" s="791" t="s">
        <v>213</v>
      </c>
      <c r="B27" s="791"/>
      <c r="C27" s="791"/>
      <c r="D27" s="791"/>
      <c r="E27" s="791"/>
      <c r="F27" s="791"/>
      <c r="G27" s="791"/>
      <c r="H27" s="791"/>
      <c r="I27" s="791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V27" s="360"/>
      <c r="AB27" s="96"/>
      <c r="AC27" s="177"/>
      <c r="AD27" s="177"/>
    </row>
    <row r="28" spans="1:30" ht="14.25" customHeight="1">
      <c r="A28" s="791" t="s">
        <v>180</v>
      </c>
      <c r="B28" s="791"/>
      <c r="C28" s="791"/>
      <c r="D28" s="791"/>
      <c r="E28" s="791"/>
      <c r="F28" s="791"/>
      <c r="G28" s="791"/>
      <c r="H28" s="791"/>
      <c r="I28" s="791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V28" s="360"/>
      <c r="AB28" s="96"/>
      <c r="AC28" s="177"/>
      <c r="AD28" s="177"/>
    </row>
    <row r="29" spans="1:89" ht="14.25" customHeight="1">
      <c r="A29" s="791" t="s">
        <v>182</v>
      </c>
      <c r="B29" s="791"/>
      <c r="C29" s="791"/>
      <c r="D29" s="791"/>
      <c r="E29" s="791"/>
      <c r="F29" s="791"/>
      <c r="G29" s="791"/>
      <c r="H29" s="791"/>
      <c r="I29" s="791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V29" s="360"/>
      <c r="AB29" s="96"/>
      <c r="AC29" s="178"/>
      <c r="AD29" s="178"/>
      <c r="BO29" s="791"/>
      <c r="BP29" s="791"/>
      <c r="BQ29" s="791"/>
      <c r="BR29" s="791"/>
      <c r="BS29" s="791"/>
      <c r="BT29" s="791"/>
      <c r="BU29" s="791"/>
      <c r="BV29" s="791"/>
      <c r="BW29" s="791"/>
      <c r="BX29" s="791"/>
      <c r="BY29" s="791"/>
      <c r="BZ29" s="791"/>
      <c r="CA29" s="791"/>
      <c r="CB29" s="791"/>
      <c r="CC29" s="791"/>
      <c r="CD29" s="791"/>
      <c r="CE29" s="791"/>
      <c r="CF29" s="791"/>
      <c r="CG29" s="791"/>
      <c r="CH29" s="791"/>
      <c r="CI29" s="791"/>
      <c r="CJ29" s="791"/>
      <c r="CK29" s="791"/>
    </row>
    <row r="30" spans="1:22" ht="14.25" customHeight="1">
      <c r="A30" s="791" t="s">
        <v>219</v>
      </c>
      <c r="B30" s="791"/>
      <c r="C30" s="791"/>
      <c r="D30" s="791"/>
      <c r="E30" s="791"/>
      <c r="F30" s="791"/>
      <c r="G30" s="791"/>
      <c r="H30" s="791"/>
      <c r="I30" s="791"/>
      <c r="V30" s="360"/>
    </row>
    <row r="31" ht="12.75">
      <c r="V31" s="360"/>
    </row>
    <row r="32" ht="12.75">
      <c r="V32" s="360"/>
    </row>
    <row r="33" spans="10:22" ht="12.75">
      <c r="J33" s="23" t="s">
        <v>15</v>
      </c>
      <c r="V33" s="360"/>
    </row>
    <row r="34" ht="12.75">
      <c r="V34" s="360"/>
    </row>
    <row r="35" spans="10:22" ht="12.75">
      <c r="J35" s="25"/>
      <c r="L35" s="25"/>
      <c r="V35" s="360"/>
    </row>
    <row r="36" ht="12.75">
      <c r="V36" s="360"/>
    </row>
    <row r="37" ht="12.75">
      <c r="V37" s="360"/>
    </row>
    <row r="38" ht="12.75">
      <c r="V38" s="360"/>
    </row>
    <row r="39" ht="12.75">
      <c r="V39" s="360"/>
    </row>
    <row r="40" ht="12.75">
      <c r="V40" s="360"/>
    </row>
    <row r="41" ht="12.75">
      <c r="V41" s="360"/>
    </row>
    <row r="42" ht="12.75">
      <c r="V42" s="360"/>
    </row>
    <row r="43" ht="12.75">
      <c r="V43" s="360"/>
    </row>
    <row r="44" ht="12.75">
      <c r="V44" s="360"/>
    </row>
    <row r="45" ht="12.75">
      <c r="V45" s="360"/>
    </row>
  </sheetData>
  <sheetProtection/>
  <mergeCells count="48">
    <mergeCell ref="BO29:CK29"/>
    <mergeCell ref="A23:C23"/>
    <mergeCell ref="A24:C24"/>
    <mergeCell ref="A25:C25"/>
    <mergeCell ref="A27:I27"/>
    <mergeCell ref="A28:I28"/>
    <mergeCell ref="A29:I29"/>
    <mergeCell ref="A26:CH26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CH4:CH5"/>
    <mergeCell ref="A6:C6"/>
    <mergeCell ref="A7:C7"/>
    <mergeCell ref="A8:C8"/>
    <mergeCell ref="A9:C9"/>
    <mergeCell ref="A10:C10"/>
    <mergeCell ref="BL4:BP4"/>
    <mergeCell ref="BQ4:BU4"/>
    <mergeCell ref="BV4:BZ4"/>
    <mergeCell ref="CA4:CE4"/>
    <mergeCell ref="CF4:CF5"/>
    <mergeCell ref="CG4:CG5"/>
    <mergeCell ref="AH4:AL4"/>
    <mergeCell ref="AM4:AQ4"/>
    <mergeCell ref="AR4:AV4"/>
    <mergeCell ref="AW4:BA4"/>
    <mergeCell ref="BB4:BF4"/>
    <mergeCell ref="BG4:BK4"/>
    <mergeCell ref="A30:I30"/>
    <mergeCell ref="A2:CH2"/>
    <mergeCell ref="A3:CH3"/>
    <mergeCell ref="A4:C5"/>
    <mergeCell ref="D4:H4"/>
    <mergeCell ref="I4:M4"/>
    <mergeCell ref="N4:R4"/>
    <mergeCell ref="S4:W4"/>
    <mergeCell ref="X4:AB4"/>
    <mergeCell ref="AC4:AG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1">
      <selection activeCell="A2" sqref="A2:AF2"/>
    </sheetView>
  </sheetViews>
  <sheetFormatPr defaultColWidth="9.00390625" defaultRowHeight="12.75"/>
  <cols>
    <col min="1" max="1" width="22.125" style="0" customWidth="1"/>
    <col min="2" max="2" width="25.125" style="71" customWidth="1"/>
    <col min="3" max="3" width="12.875" style="0" customWidth="1"/>
    <col min="4" max="4" width="12.625" style="0" customWidth="1"/>
    <col min="5" max="5" width="11.875" style="0" customWidth="1"/>
    <col min="6" max="6" width="12.00390625" style="0" customWidth="1"/>
    <col min="7" max="7" width="12.75390625" style="0" customWidth="1"/>
    <col min="8" max="8" width="11.25390625" style="0" customWidth="1"/>
    <col min="9" max="9" width="12.875" style="0" customWidth="1"/>
    <col min="10" max="10" width="12.125" style="0" customWidth="1"/>
    <col min="11" max="11" width="11.75390625" style="0" customWidth="1"/>
    <col min="12" max="12" width="12.625" style="0" customWidth="1"/>
    <col min="13" max="13" width="12.25390625" style="0" customWidth="1"/>
    <col min="14" max="14" width="12.875" style="0" customWidth="1"/>
    <col min="15" max="15" width="11.875" style="0" customWidth="1"/>
    <col min="16" max="16" width="11.125" style="0" customWidth="1"/>
    <col min="17" max="17" width="12.25390625" style="0" customWidth="1"/>
    <col min="18" max="18" width="11.25390625" style="0" customWidth="1"/>
    <col min="19" max="19" width="12.875" style="0" customWidth="1"/>
    <col min="20" max="20" width="12.125" style="0" customWidth="1"/>
    <col min="21" max="21" width="11.75390625" style="0" customWidth="1"/>
    <col min="22" max="22" width="12.625" style="0" customWidth="1"/>
    <col min="23" max="23" width="11.625" style="0" customWidth="1"/>
    <col min="24" max="24" width="10.875" style="0" customWidth="1"/>
    <col min="25" max="25" width="13.25390625" style="0" customWidth="1"/>
    <col min="26" max="26" width="11.875" style="0" customWidth="1"/>
    <col min="27" max="27" width="11.375" style="0" customWidth="1"/>
    <col min="32" max="32" width="11.125" style="0" customWidth="1"/>
  </cols>
  <sheetData>
    <row r="1" spans="1:32" ht="13.5" thickBot="1">
      <c r="A1" s="4" t="s">
        <v>18</v>
      </c>
      <c r="AF1" s="305" t="s">
        <v>16</v>
      </c>
    </row>
    <row r="2" spans="1:32" ht="25.5" customHeight="1" thickBot="1" thickTop="1">
      <c r="A2" s="824" t="s">
        <v>12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6"/>
    </row>
    <row r="3" spans="1:32" ht="27" customHeight="1">
      <c r="A3" s="888" t="s">
        <v>210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31"/>
    </row>
    <row r="4" spans="1:32" ht="19.5" customHeight="1" thickBot="1">
      <c r="A4" s="889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1"/>
    </row>
    <row r="5" spans="1:32" ht="19.5" customHeight="1" thickBot="1">
      <c r="A5" s="901" t="s">
        <v>94</v>
      </c>
      <c r="B5" s="899" t="s">
        <v>95</v>
      </c>
      <c r="C5" s="878">
        <v>2009</v>
      </c>
      <c r="D5" s="878"/>
      <c r="E5" s="878"/>
      <c r="F5" s="878"/>
      <c r="G5" s="879"/>
      <c r="H5" s="878">
        <v>2010</v>
      </c>
      <c r="I5" s="878"/>
      <c r="J5" s="878"/>
      <c r="K5" s="878"/>
      <c r="L5" s="879"/>
      <c r="M5" s="878">
        <v>2011</v>
      </c>
      <c r="N5" s="878"/>
      <c r="O5" s="878"/>
      <c r="P5" s="878"/>
      <c r="Q5" s="879"/>
      <c r="R5" s="878">
        <v>2012</v>
      </c>
      <c r="S5" s="878"/>
      <c r="T5" s="878"/>
      <c r="U5" s="878"/>
      <c r="V5" s="879"/>
      <c r="W5" s="878">
        <v>2013</v>
      </c>
      <c r="X5" s="878"/>
      <c r="Y5" s="878"/>
      <c r="Z5" s="878"/>
      <c r="AA5" s="879"/>
      <c r="AB5" s="878">
        <v>2014</v>
      </c>
      <c r="AC5" s="878"/>
      <c r="AD5" s="878"/>
      <c r="AE5" s="878"/>
      <c r="AF5" s="892"/>
    </row>
    <row r="6" spans="1:32" s="74" customFormat="1" ht="19.5" customHeight="1">
      <c r="A6" s="901"/>
      <c r="B6" s="899"/>
      <c r="C6" s="880" t="s">
        <v>55</v>
      </c>
      <c r="D6" s="882" t="s">
        <v>56</v>
      </c>
      <c r="E6" s="884" t="s">
        <v>57</v>
      </c>
      <c r="F6" s="882" t="s">
        <v>58</v>
      </c>
      <c r="G6" s="886" t="s">
        <v>59</v>
      </c>
      <c r="H6" s="880" t="s">
        <v>55</v>
      </c>
      <c r="I6" s="882" t="s">
        <v>56</v>
      </c>
      <c r="J6" s="884" t="s">
        <v>57</v>
      </c>
      <c r="K6" s="882" t="s">
        <v>58</v>
      </c>
      <c r="L6" s="886" t="s">
        <v>59</v>
      </c>
      <c r="M6" s="880" t="s">
        <v>55</v>
      </c>
      <c r="N6" s="882" t="s">
        <v>56</v>
      </c>
      <c r="O6" s="884" t="s">
        <v>57</v>
      </c>
      <c r="P6" s="882" t="s">
        <v>58</v>
      </c>
      <c r="Q6" s="886" t="s">
        <v>59</v>
      </c>
      <c r="R6" s="880" t="s">
        <v>55</v>
      </c>
      <c r="S6" s="882" t="s">
        <v>56</v>
      </c>
      <c r="T6" s="884" t="s">
        <v>57</v>
      </c>
      <c r="U6" s="882" t="s">
        <v>58</v>
      </c>
      <c r="V6" s="886" t="s">
        <v>59</v>
      </c>
      <c r="W6" s="880" t="s">
        <v>55</v>
      </c>
      <c r="X6" s="882" t="s">
        <v>56</v>
      </c>
      <c r="Y6" s="884" t="s">
        <v>57</v>
      </c>
      <c r="Z6" s="882" t="s">
        <v>58</v>
      </c>
      <c r="AA6" s="886" t="s">
        <v>59</v>
      </c>
      <c r="AB6" s="880" t="s">
        <v>55</v>
      </c>
      <c r="AC6" s="882" t="s">
        <v>56</v>
      </c>
      <c r="AD6" s="884" t="s">
        <v>57</v>
      </c>
      <c r="AE6" s="882" t="s">
        <v>58</v>
      </c>
      <c r="AF6" s="893" t="s">
        <v>59</v>
      </c>
    </row>
    <row r="7" spans="1:32" s="74" customFormat="1" ht="19.5" customHeight="1" thickBot="1">
      <c r="A7" s="902"/>
      <c r="B7" s="900"/>
      <c r="C7" s="881"/>
      <c r="D7" s="883"/>
      <c r="E7" s="885"/>
      <c r="F7" s="883"/>
      <c r="G7" s="887"/>
      <c r="H7" s="881"/>
      <c r="I7" s="883"/>
      <c r="J7" s="885"/>
      <c r="K7" s="883"/>
      <c r="L7" s="887"/>
      <c r="M7" s="881"/>
      <c r="N7" s="883"/>
      <c r="O7" s="885"/>
      <c r="P7" s="883"/>
      <c r="Q7" s="887"/>
      <c r="R7" s="881"/>
      <c r="S7" s="883"/>
      <c r="T7" s="885"/>
      <c r="U7" s="883"/>
      <c r="V7" s="887"/>
      <c r="W7" s="881"/>
      <c r="X7" s="883"/>
      <c r="Y7" s="885"/>
      <c r="Z7" s="883"/>
      <c r="AA7" s="887"/>
      <c r="AB7" s="881"/>
      <c r="AC7" s="883"/>
      <c r="AD7" s="885"/>
      <c r="AE7" s="883"/>
      <c r="AF7" s="894"/>
    </row>
    <row r="8" spans="1:32" s="74" customFormat="1" ht="19.5" customHeight="1">
      <c r="A8" s="895" t="s">
        <v>96</v>
      </c>
      <c r="B8" s="238" t="s">
        <v>97</v>
      </c>
      <c r="C8" s="317">
        <v>352096</v>
      </c>
      <c r="D8" s="295">
        <v>175975</v>
      </c>
      <c r="E8" s="231">
        <f>D8/C8*100</f>
        <v>49.97926701808598</v>
      </c>
      <c r="F8" s="295">
        <v>176121</v>
      </c>
      <c r="G8" s="222">
        <f>F8/C8*100</f>
        <v>50.02073298191403</v>
      </c>
      <c r="H8" s="317">
        <v>353353</v>
      </c>
      <c r="I8" s="295">
        <v>176560</v>
      </c>
      <c r="J8" s="231">
        <f aca="true" t="shared" si="0" ref="J8:J13">I8/H8*100</f>
        <v>49.967030137001814</v>
      </c>
      <c r="K8" s="295">
        <v>176793</v>
      </c>
      <c r="L8" s="222">
        <f>K8/H8*100</f>
        <v>50.032969862998186</v>
      </c>
      <c r="M8" s="317">
        <v>440</v>
      </c>
      <c r="N8" s="295">
        <v>227</v>
      </c>
      <c r="O8" s="231">
        <f>N8/M8*100</f>
        <v>51.590909090909086</v>
      </c>
      <c r="P8" s="295">
        <v>213</v>
      </c>
      <c r="Q8" s="222">
        <f>P8/M8*100</f>
        <v>48.40909090909091</v>
      </c>
      <c r="R8" s="317">
        <v>379</v>
      </c>
      <c r="S8" s="295">
        <v>196</v>
      </c>
      <c r="T8" s="231">
        <f>S8/R8*100</f>
        <v>51.71503957783641</v>
      </c>
      <c r="U8" s="295">
        <v>183</v>
      </c>
      <c r="V8" s="222">
        <f>U8/R8*100</f>
        <v>48.284960422163586</v>
      </c>
      <c r="W8" s="317">
        <v>377051</v>
      </c>
      <c r="X8" s="295">
        <v>188696</v>
      </c>
      <c r="Y8" s="231">
        <f>X8/W8*100</f>
        <v>50.045219346984894</v>
      </c>
      <c r="Z8" s="295">
        <v>188355</v>
      </c>
      <c r="AA8" s="222">
        <f>Z8/W8*100</f>
        <v>49.954780653015106</v>
      </c>
      <c r="AB8" s="317">
        <v>384203</v>
      </c>
      <c r="AC8" s="295">
        <v>192215</v>
      </c>
      <c r="AD8" s="231">
        <f>AC8/AB8*100</f>
        <v>50.02954167458349</v>
      </c>
      <c r="AE8" s="295">
        <v>191988</v>
      </c>
      <c r="AF8" s="405">
        <f>AE8/AB8*100</f>
        <v>49.97045832541651</v>
      </c>
    </row>
    <row r="9" spans="1:32" s="74" customFormat="1" ht="19.5" customHeight="1">
      <c r="A9" s="896"/>
      <c r="B9" s="239" t="s">
        <v>98</v>
      </c>
      <c r="C9" s="42">
        <v>1168</v>
      </c>
      <c r="D9" s="277">
        <v>579</v>
      </c>
      <c r="E9" s="244">
        <f aca="true" t="shared" si="1" ref="E9:E55">D9/C9*100</f>
        <v>49.571917808219176</v>
      </c>
      <c r="F9" s="90">
        <v>589</v>
      </c>
      <c r="G9" s="235">
        <f aca="true" t="shared" si="2" ref="G9:G55">F9/C9*100</f>
        <v>50.428082191780824</v>
      </c>
      <c r="H9" s="42">
        <v>1058</v>
      </c>
      <c r="I9" s="277">
        <v>527</v>
      </c>
      <c r="J9" s="244">
        <f t="shared" si="0"/>
        <v>49.810964083175804</v>
      </c>
      <c r="K9" s="90">
        <v>531</v>
      </c>
      <c r="L9" s="235">
        <f aca="true" t="shared" si="3" ref="L9:L55">K9/H9*100</f>
        <v>50.189035916824196</v>
      </c>
      <c r="M9" s="42">
        <v>681</v>
      </c>
      <c r="N9" s="277">
        <v>342</v>
      </c>
      <c r="O9" s="244">
        <f aca="true" t="shared" si="4" ref="O9:O55">N9/M9*100</f>
        <v>50.22026431718062</v>
      </c>
      <c r="P9" s="90">
        <v>339</v>
      </c>
      <c r="Q9" s="235">
        <f aca="true" t="shared" si="5" ref="Q9:Q55">P9/M9*100</f>
        <v>49.77973568281938</v>
      </c>
      <c r="R9" s="42">
        <v>577</v>
      </c>
      <c r="S9" s="277">
        <v>290</v>
      </c>
      <c r="T9" s="244">
        <f aca="true" t="shared" si="6" ref="T9:T36">S9/R9*100</f>
        <v>50.25996533795494</v>
      </c>
      <c r="U9" s="90">
        <v>287</v>
      </c>
      <c r="V9" s="235">
        <f aca="true" t="shared" si="7" ref="V9:V55">U9/R9*100</f>
        <v>49.74003466204506</v>
      </c>
      <c r="W9" s="42" t="s">
        <v>161</v>
      </c>
      <c r="X9" s="277" t="s">
        <v>161</v>
      </c>
      <c r="Y9" s="244" t="s">
        <v>161</v>
      </c>
      <c r="Z9" s="90" t="s">
        <v>161</v>
      </c>
      <c r="AA9" s="235" t="s">
        <v>161</v>
      </c>
      <c r="AB9" s="42" t="s">
        <v>161</v>
      </c>
      <c r="AC9" s="277" t="s">
        <v>161</v>
      </c>
      <c r="AD9" s="244" t="s">
        <v>161</v>
      </c>
      <c r="AE9" s="90" t="s">
        <v>161</v>
      </c>
      <c r="AF9" s="420" t="s">
        <v>161</v>
      </c>
    </row>
    <row r="10" spans="1:32" s="74" customFormat="1" ht="19.5" customHeight="1">
      <c r="A10" s="896"/>
      <c r="B10" s="239" t="s">
        <v>99</v>
      </c>
      <c r="C10" s="282">
        <v>896</v>
      </c>
      <c r="D10" s="177">
        <v>446</v>
      </c>
      <c r="E10" s="75">
        <f t="shared" si="1"/>
        <v>49.776785714285715</v>
      </c>
      <c r="F10" s="177">
        <v>450</v>
      </c>
      <c r="G10" s="228">
        <f t="shared" si="2"/>
        <v>50.22321428571429</v>
      </c>
      <c r="H10" s="282">
        <v>766</v>
      </c>
      <c r="I10" s="177">
        <v>382</v>
      </c>
      <c r="J10" s="75">
        <f t="shared" si="0"/>
        <v>49.869451697127936</v>
      </c>
      <c r="K10" s="177">
        <v>384</v>
      </c>
      <c r="L10" s="228">
        <f t="shared" si="3"/>
        <v>50.13054830287206</v>
      </c>
      <c r="M10" s="282">
        <v>1045</v>
      </c>
      <c r="N10" s="177">
        <v>520</v>
      </c>
      <c r="O10" s="75">
        <f t="shared" si="4"/>
        <v>49.760765550239235</v>
      </c>
      <c r="P10" s="177">
        <v>525</v>
      </c>
      <c r="Q10" s="228">
        <f t="shared" si="5"/>
        <v>50.23923444976076</v>
      </c>
      <c r="R10" s="282">
        <v>944</v>
      </c>
      <c r="S10" s="177">
        <v>469</v>
      </c>
      <c r="T10" s="75">
        <f t="shared" si="6"/>
        <v>49.68220338983051</v>
      </c>
      <c r="U10" s="177">
        <v>475</v>
      </c>
      <c r="V10" s="228">
        <f t="shared" si="7"/>
        <v>50.317796610169495</v>
      </c>
      <c r="W10" s="282" t="s">
        <v>161</v>
      </c>
      <c r="X10" s="177" t="s">
        <v>161</v>
      </c>
      <c r="Y10" s="75" t="s">
        <v>161</v>
      </c>
      <c r="Z10" s="177" t="s">
        <v>161</v>
      </c>
      <c r="AA10" s="228" t="s">
        <v>161</v>
      </c>
      <c r="AB10" s="282" t="s">
        <v>161</v>
      </c>
      <c r="AC10" s="177" t="s">
        <v>161</v>
      </c>
      <c r="AD10" s="75" t="s">
        <v>161</v>
      </c>
      <c r="AE10" s="177" t="s">
        <v>161</v>
      </c>
      <c r="AF10" s="406" t="s">
        <v>161</v>
      </c>
    </row>
    <row r="11" spans="1:32" s="74" customFormat="1" ht="19.5" customHeight="1">
      <c r="A11" s="896"/>
      <c r="B11" s="239" t="s">
        <v>100</v>
      </c>
      <c r="C11" s="42">
        <v>5211</v>
      </c>
      <c r="D11" s="268">
        <v>2675</v>
      </c>
      <c r="E11" s="229">
        <f t="shared" si="1"/>
        <v>51.33371713682594</v>
      </c>
      <c r="F11" s="89">
        <v>2536</v>
      </c>
      <c r="G11" s="228">
        <f t="shared" si="2"/>
        <v>48.666282863174054</v>
      </c>
      <c r="H11" s="42">
        <v>5183</v>
      </c>
      <c r="I11" s="268">
        <v>2656</v>
      </c>
      <c r="J11" s="229">
        <f t="shared" si="0"/>
        <v>51.24445301948678</v>
      </c>
      <c r="K11" s="89">
        <v>2527</v>
      </c>
      <c r="L11" s="228">
        <f t="shared" si="3"/>
        <v>48.755546980513216</v>
      </c>
      <c r="M11" s="42">
        <v>356159</v>
      </c>
      <c r="N11" s="268">
        <v>177798</v>
      </c>
      <c r="O11" s="229">
        <f t="shared" si="4"/>
        <v>49.920962266852726</v>
      </c>
      <c r="P11" s="89">
        <v>178361</v>
      </c>
      <c r="Q11" s="228">
        <f t="shared" si="5"/>
        <v>50.07903773314727</v>
      </c>
      <c r="R11" s="42">
        <v>359469</v>
      </c>
      <c r="S11" s="268">
        <v>179560</v>
      </c>
      <c r="T11" s="229">
        <f t="shared" si="6"/>
        <v>49.95145617563684</v>
      </c>
      <c r="U11" s="89">
        <v>179909</v>
      </c>
      <c r="V11" s="228">
        <f t="shared" si="7"/>
        <v>50.04854382436316</v>
      </c>
      <c r="W11" s="42" t="s">
        <v>161</v>
      </c>
      <c r="X11" s="268" t="s">
        <v>161</v>
      </c>
      <c r="Y11" s="229" t="s">
        <v>161</v>
      </c>
      <c r="Z11" s="89" t="s">
        <v>161</v>
      </c>
      <c r="AA11" s="228" t="s">
        <v>161</v>
      </c>
      <c r="AB11" s="42" t="s">
        <v>161</v>
      </c>
      <c r="AC11" s="268" t="s">
        <v>161</v>
      </c>
      <c r="AD11" s="229" t="s">
        <v>161</v>
      </c>
      <c r="AE11" s="89" t="s">
        <v>161</v>
      </c>
      <c r="AF11" s="406" t="s">
        <v>161</v>
      </c>
    </row>
    <row r="12" spans="1:32" s="74" customFormat="1" ht="19.5" customHeight="1" thickBot="1">
      <c r="A12" s="897"/>
      <c r="B12" s="240" t="s">
        <v>101</v>
      </c>
      <c r="C12" s="288">
        <v>562</v>
      </c>
      <c r="D12" s="287">
        <v>279</v>
      </c>
      <c r="E12" s="77">
        <f t="shared" si="1"/>
        <v>49.644128113879006</v>
      </c>
      <c r="F12" s="290">
        <v>283</v>
      </c>
      <c r="G12" s="227">
        <f t="shared" si="2"/>
        <v>50.355871886120994</v>
      </c>
      <c r="H12" s="288">
        <v>511</v>
      </c>
      <c r="I12" s="287">
        <v>258</v>
      </c>
      <c r="J12" s="77">
        <f t="shared" si="0"/>
        <v>50.489236790606654</v>
      </c>
      <c r="K12" s="290">
        <v>253</v>
      </c>
      <c r="L12" s="227">
        <f t="shared" si="3"/>
        <v>49.510763209393346</v>
      </c>
      <c r="M12" s="288">
        <v>5125</v>
      </c>
      <c r="N12" s="287">
        <v>2612</v>
      </c>
      <c r="O12" s="77">
        <f t="shared" si="4"/>
        <v>50.96585365853659</v>
      </c>
      <c r="P12" s="290">
        <v>2513</v>
      </c>
      <c r="Q12" s="227">
        <f t="shared" si="5"/>
        <v>49.03414634146341</v>
      </c>
      <c r="R12" s="288">
        <v>5058</v>
      </c>
      <c r="S12" s="287">
        <v>2580</v>
      </c>
      <c r="T12" s="77">
        <f t="shared" si="6"/>
        <v>51.00830367734282</v>
      </c>
      <c r="U12" s="290">
        <v>2478</v>
      </c>
      <c r="V12" s="227">
        <f t="shared" si="7"/>
        <v>48.99169632265718</v>
      </c>
      <c r="W12" s="288" t="s">
        <v>161</v>
      </c>
      <c r="X12" s="287" t="s">
        <v>161</v>
      </c>
      <c r="Y12" s="77" t="s">
        <v>161</v>
      </c>
      <c r="Z12" s="290" t="s">
        <v>161</v>
      </c>
      <c r="AA12" s="227" t="s">
        <v>161</v>
      </c>
      <c r="AB12" s="288" t="s">
        <v>161</v>
      </c>
      <c r="AC12" s="287" t="s">
        <v>161</v>
      </c>
      <c r="AD12" s="77" t="s">
        <v>161</v>
      </c>
      <c r="AE12" s="290" t="s">
        <v>161</v>
      </c>
      <c r="AF12" s="421" t="s">
        <v>161</v>
      </c>
    </row>
    <row r="13" spans="1:32" s="74" customFormat="1" ht="19.5" customHeight="1">
      <c r="A13" s="895" t="s">
        <v>102</v>
      </c>
      <c r="B13" s="238" t="s">
        <v>103</v>
      </c>
      <c r="C13" s="27">
        <v>449001</v>
      </c>
      <c r="D13" s="263">
        <v>225888</v>
      </c>
      <c r="E13" s="304">
        <f t="shared" si="1"/>
        <v>50.30901935630433</v>
      </c>
      <c r="F13" s="232">
        <v>223113</v>
      </c>
      <c r="G13" s="222">
        <f t="shared" si="2"/>
        <v>49.69098064369567</v>
      </c>
      <c r="H13" s="27">
        <v>473170</v>
      </c>
      <c r="I13" s="263">
        <v>237862</v>
      </c>
      <c r="J13" s="304">
        <f t="shared" si="0"/>
        <v>50.26988186064205</v>
      </c>
      <c r="K13" s="232">
        <v>235308</v>
      </c>
      <c r="L13" s="222">
        <f t="shared" si="3"/>
        <v>49.73011813935795</v>
      </c>
      <c r="M13" s="27">
        <v>3111</v>
      </c>
      <c r="N13" s="263">
        <v>1607</v>
      </c>
      <c r="O13" s="304">
        <f t="shared" si="4"/>
        <v>51.6554162648666</v>
      </c>
      <c r="P13" s="232">
        <v>1504</v>
      </c>
      <c r="Q13" s="222">
        <f t="shared" si="5"/>
        <v>48.3445837351334</v>
      </c>
      <c r="R13" s="27">
        <v>3006</v>
      </c>
      <c r="S13" s="263">
        <v>1548</v>
      </c>
      <c r="T13" s="304">
        <f t="shared" si="6"/>
        <v>51.49700598802395</v>
      </c>
      <c r="U13" s="232">
        <v>1458</v>
      </c>
      <c r="V13" s="222">
        <f t="shared" si="7"/>
        <v>48.50299401197605</v>
      </c>
      <c r="W13" s="27">
        <v>520319</v>
      </c>
      <c r="X13" s="263">
        <v>260456</v>
      </c>
      <c r="Y13" s="304">
        <f>X13/W13*100</f>
        <v>50.056984273109386</v>
      </c>
      <c r="Z13" s="232">
        <v>259863</v>
      </c>
      <c r="AA13" s="222">
        <f>Z13/W13*100</f>
        <v>49.94301572689062</v>
      </c>
      <c r="AB13" s="27">
        <v>537035</v>
      </c>
      <c r="AC13" s="263">
        <v>268664</v>
      </c>
      <c r="AD13" s="304">
        <f>AC13/AB13*100</f>
        <v>50.02727941381847</v>
      </c>
      <c r="AE13" s="232">
        <v>268371</v>
      </c>
      <c r="AF13" s="405">
        <f>AE13/AB13*100</f>
        <v>49.97272058618154</v>
      </c>
    </row>
    <row r="14" spans="1:32" s="74" customFormat="1" ht="19.5" customHeight="1" thickBot="1">
      <c r="A14" s="897"/>
      <c r="B14" s="240" t="s">
        <v>104</v>
      </c>
      <c r="C14" s="319">
        <v>3525</v>
      </c>
      <c r="D14" s="320">
        <v>1828</v>
      </c>
      <c r="E14" s="77">
        <f t="shared" si="1"/>
        <v>51.858156028368796</v>
      </c>
      <c r="F14" s="321">
        <v>1697</v>
      </c>
      <c r="G14" s="236">
        <f t="shared" si="2"/>
        <v>48.141843971631204</v>
      </c>
      <c r="H14" s="319">
        <v>3243</v>
      </c>
      <c r="I14" s="320">
        <v>1669</v>
      </c>
      <c r="J14" s="77">
        <f aca="true" t="shared" si="8" ref="J14:J53">I14/H14*100</f>
        <v>51.46469318532223</v>
      </c>
      <c r="K14" s="321">
        <v>1574</v>
      </c>
      <c r="L14" s="236">
        <f t="shared" si="3"/>
        <v>48.53530681467777</v>
      </c>
      <c r="M14" s="319">
        <v>488497</v>
      </c>
      <c r="N14" s="320">
        <v>245278</v>
      </c>
      <c r="O14" s="77">
        <f t="shared" si="4"/>
        <v>50.21074847951983</v>
      </c>
      <c r="P14" s="321">
        <v>243219</v>
      </c>
      <c r="Q14" s="236">
        <f t="shared" si="5"/>
        <v>49.789251520480164</v>
      </c>
      <c r="R14" s="319">
        <v>505924</v>
      </c>
      <c r="S14" s="320">
        <v>253552</v>
      </c>
      <c r="T14" s="77">
        <f t="shared" si="6"/>
        <v>50.11661830630688</v>
      </c>
      <c r="U14" s="321">
        <v>252372</v>
      </c>
      <c r="V14" s="236">
        <f t="shared" si="7"/>
        <v>49.883381693693124</v>
      </c>
      <c r="W14" s="319" t="s">
        <v>161</v>
      </c>
      <c r="X14" s="320" t="s">
        <v>161</v>
      </c>
      <c r="Y14" s="77" t="s">
        <v>161</v>
      </c>
      <c r="Z14" s="321" t="s">
        <v>161</v>
      </c>
      <c r="AA14" s="236" t="s">
        <v>161</v>
      </c>
      <c r="AB14" s="319" t="s">
        <v>161</v>
      </c>
      <c r="AC14" s="320" t="s">
        <v>161</v>
      </c>
      <c r="AD14" s="77" t="s">
        <v>161</v>
      </c>
      <c r="AE14" s="321" t="s">
        <v>161</v>
      </c>
      <c r="AF14" s="422" t="s">
        <v>161</v>
      </c>
    </row>
    <row r="15" spans="1:32" s="74" customFormat="1" ht="19.5" customHeight="1">
      <c r="A15" s="898" t="s">
        <v>105</v>
      </c>
      <c r="B15" s="303" t="s">
        <v>106</v>
      </c>
      <c r="C15" s="270">
        <v>2344</v>
      </c>
      <c r="D15" s="271">
        <v>1169</v>
      </c>
      <c r="E15" s="231">
        <f t="shared" si="1"/>
        <v>49.87201365187713</v>
      </c>
      <c r="F15" s="269">
        <v>1175</v>
      </c>
      <c r="G15" s="227">
        <f t="shared" si="2"/>
        <v>50.12798634812287</v>
      </c>
      <c r="H15" s="270">
        <v>2136</v>
      </c>
      <c r="I15" s="271">
        <v>1062</v>
      </c>
      <c r="J15" s="231">
        <f t="shared" si="8"/>
        <v>49.71910112359551</v>
      </c>
      <c r="K15" s="269">
        <v>1074</v>
      </c>
      <c r="L15" s="227">
        <f t="shared" si="3"/>
        <v>50.28089887640449</v>
      </c>
      <c r="M15" s="270">
        <v>1998</v>
      </c>
      <c r="N15" s="271">
        <v>999</v>
      </c>
      <c r="O15" s="231">
        <f t="shared" si="4"/>
        <v>50</v>
      </c>
      <c r="P15" s="269">
        <v>999</v>
      </c>
      <c r="Q15" s="227">
        <f t="shared" si="5"/>
        <v>50</v>
      </c>
      <c r="R15" s="270">
        <v>1882</v>
      </c>
      <c r="S15" s="271">
        <v>936</v>
      </c>
      <c r="T15" s="231">
        <f t="shared" si="6"/>
        <v>49.734325185972374</v>
      </c>
      <c r="U15" s="269">
        <v>946</v>
      </c>
      <c r="V15" s="227">
        <f t="shared" si="7"/>
        <v>50.265674814027626</v>
      </c>
      <c r="W15" s="270">
        <v>6663</v>
      </c>
      <c r="X15" s="271">
        <v>3326</v>
      </c>
      <c r="Y15" s="231">
        <f>X15/W15*100</f>
        <v>49.91745460003001</v>
      </c>
      <c r="Z15" s="269">
        <v>3337</v>
      </c>
      <c r="AA15" s="227">
        <f>Z15/W15*100</f>
        <v>50.08254539996998</v>
      </c>
      <c r="AB15" s="270">
        <v>6234</v>
      </c>
      <c r="AC15" s="271">
        <v>3108</v>
      </c>
      <c r="AD15" s="231">
        <f>AC15/AB15*100</f>
        <v>49.85563041385948</v>
      </c>
      <c r="AE15" s="269">
        <v>3126</v>
      </c>
      <c r="AF15" s="421">
        <f>AE15/AB15*100</f>
        <v>50.14436958614053</v>
      </c>
    </row>
    <row r="16" spans="1:32" s="74" customFormat="1" ht="19.5" customHeight="1">
      <c r="A16" s="896"/>
      <c r="B16" s="239" t="s">
        <v>107</v>
      </c>
      <c r="C16" s="42">
        <v>1483</v>
      </c>
      <c r="D16" s="277">
        <v>738</v>
      </c>
      <c r="E16" s="75">
        <f t="shared" si="1"/>
        <v>49.763991908293995</v>
      </c>
      <c r="F16" s="90">
        <v>745</v>
      </c>
      <c r="G16" s="228">
        <f t="shared" si="2"/>
        <v>50.236008091706</v>
      </c>
      <c r="H16" s="42">
        <v>1434</v>
      </c>
      <c r="I16" s="277">
        <v>715</v>
      </c>
      <c r="J16" s="75">
        <f t="shared" si="8"/>
        <v>49.860529986052995</v>
      </c>
      <c r="K16" s="90">
        <v>719</v>
      </c>
      <c r="L16" s="228">
        <f t="shared" si="3"/>
        <v>50.139470013947</v>
      </c>
      <c r="M16" s="42">
        <v>1364</v>
      </c>
      <c r="N16" s="277">
        <v>682</v>
      </c>
      <c r="O16" s="75">
        <f t="shared" si="4"/>
        <v>50</v>
      </c>
      <c r="P16" s="90">
        <v>682</v>
      </c>
      <c r="Q16" s="228">
        <f t="shared" si="5"/>
        <v>50</v>
      </c>
      <c r="R16" s="42">
        <v>1339</v>
      </c>
      <c r="S16" s="277">
        <v>669</v>
      </c>
      <c r="T16" s="75">
        <f t="shared" si="6"/>
        <v>49.96265870052278</v>
      </c>
      <c r="U16" s="90">
        <v>670</v>
      </c>
      <c r="V16" s="228">
        <f t="shared" si="7"/>
        <v>50.03734129947722</v>
      </c>
      <c r="W16" s="42" t="s">
        <v>161</v>
      </c>
      <c r="X16" s="277" t="s">
        <v>161</v>
      </c>
      <c r="Y16" s="75" t="s">
        <v>161</v>
      </c>
      <c r="Z16" s="90" t="s">
        <v>161</v>
      </c>
      <c r="AA16" s="228" t="s">
        <v>161</v>
      </c>
      <c r="AB16" s="42" t="s">
        <v>161</v>
      </c>
      <c r="AC16" s="277" t="s">
        <v>161</v>
      </c>
      <c r="AD16" s="75" t="s">
        <v>161</v>
      </c>
      <c r="AE16" s="90" t="s">
        <v>161</v>
      </c>
      <c r="AF16" s="406" t="s">
        <v>161</v>
      </c>
    </row>
    <row r="17" spans="1:32" s="74" customFormat="1" ht="19.5" customHeight="1" thickBot="1">
      <c r="A17" s="897"/>
      <c r="B17" s="240" t="s">
        <v>108</v>
      </c>
      <c r="C17" s="319">
        <v>1974</v>
      </c>
      <c r="D17" s="287">
        <v>992</v>
      </c>
      <c r="E17" s="77">
        <f t="shared" si="1"/>
        <v>50.253292806484296</v>
      </c>
      <c r="F17" s="233">
        <v>982</v>
      </c>
      <c r="G17" s="227">
        <f t="shared" si="2"/>
        <v>49.746707193515704</v>
      </c>
      <c r="H17" s="319">
        <v>1708</v>
      </c>
      <c r="I17" s="287">
        <v>857</v>
      </c>
      <c r="J17" s="77">
        <f t="shared" si="8"/>
        <v>50.17564402810304</v>
      </c>
      <c r="K17" s="233">
        <v>851</v>
      </c>
      <c r="L17" s="227">
        <f t="shared" si="3"/>
        <v>49.824355971896956</v>
      </c>
      <c r="M17" s="319">
        <v>1505</v>
      </c>
      <c r="N17" s="287">
        <v>753</v>
      </c>
      <c r="O17" s="77">
        <f t="shared" si="4"/>
        <v>50.033222591362126</v>
      </c>
      <c r="P17" s="233">
        <v>752</v>
      </c>
      <c r="Q17" s="227">
        <f t="shared" si="5"/>
        <v>49.966777408637874</v>
      </c>
      <c r="R17" s="319">
        <v>1386</v>
      </c>
      <c r="S17" s="287">
        <v>690</v>
      </c>
      <c r="T17" s="77">
        <f t="shared" si="6"/>
        <v>49.78354978354979</v>
      </c>
      <c r="U17" s="233">
        <v>696</v>
      </c>
      <c r="V17" s="227">
        <f t="shared" si="7"/>
        <v>50.21645021645021</v>
      </c>
      <c r="W17" s="319" t="s">
        <v>161</v>
      </c>
      <c r="X17" s="287" t="s">
        <v>161</v>
      </c>
      <c r="Y17" s="77" t="s">
        <v>161</v>
      </c>
      <c r="Z17" s="233" t="s">
        <v>161</v>
      </c>
      <c r="AA17" s="227" t="s">
        <v>161</v>
      </c>
      <c r="AB17" s="319" t="s">
        <v>161</v>
      </c>
      <c r="AC17" s="287" t="s">
        <v>161</v>
      </c>
      <c r="AD17" s="77" t="s">
        <v>161</v>
      </c>
      <c r="AE17" s="233" t="s">
        <v>161</v>
      </c>
      <c r="AF17" s="421" t="s">
        <v>161</v>
      </c>
    </row>
    <row r="18" spans="1:32" s="74" customFormat="1" ht="19.5" customHeight="1">
      <c r="A18" s="895" t="s">
        <v>109</v>
      </c>
      <c r="B18" s="238" t="s">
        <v>110</v>
      </c>
      <c r="C18" s="27">
        <v>12431</v>
      </c>
      <c r="D18" s="263">
        <v>6168</v>
      </c>
      <c r="E18" s="229">
        <f t="shared" si="1"/>
        <v>49.617890756978525</v>
      </c>
      <c r="F18" s="269">
        <v>6263</v>
      </c>
      <c r="G18" s="224">
        <f t="shared" si="2"/>
        <v>50.382109243021475</v>
      </c>
      <c r="H18" s="27">
        <v>12250</v>
      </c>
      <c r="I18" s="263">
        <v>6044</v>
      </c>
      <c r="J18" s="229">
        <f t="shared" si="8"/>
        <v>49.33877551020408</v>
      </c>
      <c r="K18" s="269">
        <v>6206</v>
      </c>
      <c r="L18" s="224">
        <f t="shared" si="3"/>
        <v>50.66122448979592</v>
      </c>
      <c r="M18" s="27">
        <v>1900</v>
      </c>
      <c r="N18" s="263">
        <v>933</v>
      </c>
      <c r="O18" s="229">
        <f t="shared" si="4"/>
        <v>49.10526315789473</v>
      </c>
      <c r="P18" s="269">
        <v>967</v>
      </c>
      <c r="Q18" s="224">
        <f t="shared" si="5"/>
        <v>50.89473684210526</v>
      </c>
      <c r="R18" s="27">
        <v>1866</v>
      </c>
      <c r="S18" s="263">
        <v>916</v>
      </c>
      <c r="T18" s="229">
        <f t="shared" si="6"/>
        <v>49.08896034297964</v>
      </c>
      <c r="U18" s="269">
        <v>950</v>
      </c>
      <c r="V18" s="224">
        <f t="shared" si="7"/>
        <v>50.91103965702036</v>
      </c>
      <c r="W18" s="27">
        <v>29120</v>
      </c>
      <c r="X18" s="263">
        <v>14466</v>
      </c>
      <c r="Y18" s="229">
        <f>X18/W18*100</f>
        <v>49.6771978021978</v>
      </c>
      <c r="Z18" s="269">
        <v>14654</v>
      </c>
      <c r="AA18" s="224">
        <f>Z18/W18*100</f>
        <v>50.3228021978022</v>
      </c>
      <c r="AB18" s="27">
        <v>27944</v>
      </c>
      <c r="AC18" s="263">
        <v>13933</v>
      </c>
      <c r="AD18" s="229">
        <f>AC18/AB18*100</f>
        <v>49.86043515602634</v>
      </c>
      <c r="AE18" s="269">
        <v>14011</v>
      </c>
      <c r="AF18" s="407">
        <f>AE18/AB18*100</f>
        <v>50.13956484397366</v>
      </c>
    </row>
    <row r="19" spans="1:32" s="74" customFormat="1" ht="19.5" customHeight="1">
      <c r="A19" s="896"/>
      <c r="B19" s="239" t="s">
        <v>111</v>
      </c>
      <c r="C19" s="280">
        <v>1327</v>
      </c>
      <c r="D19" s="177">
        <v>684</v>
      </c>
      <c r="E19" s="75">
        <f t="shared" si="1"/>
        <v>51.54483798040693</v>
      </c>
      <c r="F19" s="177">
        <v>643</v>
      </c>
      <c r="G19" s="228">
        <f t="shared" si="2"/>
        <v>48.45516201959307</v>
      </c>
      <c r="H19" s="280">
        <v>1253</v>
      </c>
      <c r="I19" s="177">
        <v>654</v>
      </c>
      <c r="J19" s="75">
        <f t="shared" si="8"/>
        <v>52.19473264166001</v>
      </c>
      <c r="K19" s="177">
        <v>599</v>
      </c>
      <c r="L19" s="228">
        <f t="shared" si="3"/>
        <v>47.80526735833999</v>
      </c>
      <c r="M19" s="280">
        <v>11974</v>
      </c>
      <c r="N19" s="177">
        <v>5901</v>
      </c>
      <c r="O19" s="75">
        <f t="shared" si="4"/>
        <v>49.28177718389845</v>
      </c>
      <c r="P19" s="177">
        <v>6073</v>
      </c>
      <c r="Q19" s="228">
        <f t="shared" si="5"/>
        <v>50.71822281610155</v>
      </c>
      <c r="R19" s="280">
        <v>11866</v>
      </c>
      <c r="S19" s="177">
        <v>5854</v>
      </c>
      <c r="T19" s="75">
        <f t="shared" si="6"/>
        <v>49.33423226023934</v>
      </c>
      <c r="U19" s="177">
        <v>6012</v>
      </c>
      <c r="V19" s="228">
        <f t="shared" si="7"/>
        <v>50.66576773976066</v>
      </c>
      <c r="W19" s="280" t="s">
        <v>161</v>
      </c>
      <c r="X19" s="177" t="s">
        <v>161</v>
      </c>
      <c r="Y19" s="75" t="s">
        <v>161</v>
      </c>
      <c r="Z19" s="177" t="s">
        <v>161</v>
      </c>
      <c r="AA19" s="228" t="s">
        <v>161</v>
      </c>
      <c r="AB19" s="280" t="s">
        <v>161</v>
      </c>
      <c r="AC19" s="177" t="s">
        <v>161</v>
      </c>
      <c r="AD19" s="75" t="s">
        <v>161</v>
      </c>
      <c r="AE19" s="177" t="s">
        <v>161</v>
      </c>
      <c r="AF19" s="406" t="s">
        <v>161</v>
      </c>
    </row>
    <row r="20" spans="1:32" s="74" customFormat="1" ht="19.5" customHeight="1">
      <c r="A20" s="896"/>
      <c r="B20" s="239" t="s">
        <v>112</v>
      </c>
      <c r="C20" s="42">
        <v>1999</v>
      </c>
      <c r="D20" s="277">
        <v>976</v>
      </c>
      <c r="E20" s="231">
        <f t="shared" si="1"/>
        <v>48.82441220610305</v>
      </c>
      <c r="F20" s="15">
        <v>1023</v>
      </c>
      <c r="G20" s="228">
        <f t="shared" si="2"/>
        <v>51.17558779389695</v>
      </c>
      <c r="H20" s="42">
        <v>1940</v>
      </c>
      <c r="I20" s="277">
        <v>946</v>
      </c>
      <c r="J20" s="231">
        <f t="shared" si="8"/>
        <v>48.76288659793814</v>
      </c>
      <c r="K20" s="15">
        <v>994</v>
      </c>
      <c r="L20" s="228">
        <f t="shared" si="3"/>
        <v>51.23711340206185</v>
      </c>
      <c r="M20" s="42">
        <v>1800</v>
      </c>
      <c r="N20" s="277">
        <v>911</v>
      </c>
      <c r="O20" s="231">
        <f t="shared" si="4"/>
        <v>50.61111111111111</v>
      </c>
      <c r="P20" s="15">
        <v>889</v>
      </c>
      <c r="Q20" s="228">
        <f t="shared" si="5"/>
        <v>49.388888888888886</v>
      </c>
      <c r="R20" s="42">
        <v>1663</v>
      </c>
      <c r="S20" s="277">
        <v>831</v>
      </c>
      <c r="T20" s="231">
        <f t="shared" si="6"/>
        <v>49.969933854479855</v>
      </c>
      <c r="U20" s="15">
        <v>832</v>
      </c>
      <c r="V20" s="228">
        <f t="shared" si="7"/>
        <v>50.030066145520145</v>
      </c>
      <c r="W20" s="42" t="s">
        <v>161</v>
      </c>
      <c r="X20" s="277" t="s">
        <v>161</v>
      </c>
      <c r="Y20" s="231" t="s">
        <v>161</v>
      </c>
      <c r="Z20" s="15" t="s">
        <v>161</v>
      </c>
      <c r="AA20" s="228" t="s">
        <v>161</v>
      </c>
      <c r="AB20" s="42" t="s">
        <v>161</v>
      </c>
      <c r="AC20" s="277" t="s">
        <v>161</v>
      </c>
      <c r="AD20" s="231" t="s">
        <v>161</v>
      </c>
      <c r="AE20" s="15" t="s">
        <v>161</v>
      </c>
      <c r="AF20" s="406" t="s">
        <v>161</v>
      </c>
    </row>
    <row r="21" spans="1:32" s="74" customFormat="1" ht="19.5" customHeight="1">
      <c r="A21" s="896"/>
      <c r="B21" s="239" t="s">
        <v>113</v>
      </c>
      <c r="C21" s="42">
        <v>1901</v>
      </c>
      <c r="D21" s="277">
        <v>977</v>
      </c>
      <c r="E21" s="75">
        <f t="shared" si="1"/>
        <v>51.39400315623356</v>
      </c>
      <c r="F21" s="18">
        <v>924</v>
      </c>
      <c r="G21" s="228">
        <f t="shared" si="2"/>
        <v>48.60599684376644</v>
      </c>
      <c r="H21" s="42">
        <v>1713</v>
      </c>
      <c r="I21" s="277">
        <v>877</v>
      </c>
      <c r="J21" s="75">
        <f t="shared" si="8"/>
        <v>51.19673088149446</v>
      </c>
      <c r="K21" s="18">
        <v>836</v>
      </c>
      <c r="L21" s="228">
        <f t="shared" si="3"/>
        <v>48.80326911850554</v>
      </c>
      <c r="M21" s="42">
        <v>1134</v>
      </c>
      <c r="N21" s="277">
        <v>597</v>
      </c>
      <c r="O21" s="75">
        <f t="shared" si="4"/>
        <v>52.64550264550265</v>
      </c>
      <c r="P21" s="18">
        <v>537</v>
      </c>
      <c r="Q21" s="228">
        <f t="shared" si="5"/>
        <v>47.354497354497354</v>
      </c>
      <c r="R21" s="42">
        <v>1050</v>
      </c>
      <c r="S21" s="277">
        <v>556</v>
      </c>
      <c r="T21" s="75">
        <f t="shared" si="6"/>
        <v>52.95238095238095</v>
      </c>
      <c r="U21" s="18">
        <v>494</v>
      </c>
      <c r="V21" s="228">
        <f t="shared" si="7"/>
        <v>47.04761904761905</v>
      </c>
      <c r="W21" s="42" t="s">
        <v>161</v>
      </c>
      <c r="X21" s="277" t="s">
        <v>161</v>
      </c>
      <c r="Y21" s="75" t="s">
        <v>161</v>
      </c>
      <c r="Z21" s="18" t="s">
        <v>161</v>
      </c>
      <c r="AA21" s="228" t="s">
        <v>161</v>
      </c>
      <c r="AB21" s="42" t="s">
        <v>161</v>
      </c>
      <c r="AC21" s="277" t="s">
        <v>161</v>
      </c>
      <c r="AD21" s="75" t="s">
        <v>161</v>
      </c>
      <c r="AE21" s="18" t="s">
        <v>161</v>
      </c>
      <c r="AF21" s="406" t="s">
        <v>161</v>
      </c>
    </row>
    <row r="22" spans="1:32" s="74" customFormat="1" ht="19.5" customHeight="1">
      <c r="A22" s="896"/>
      <c r="B22" s="239" t="s">
        <v>114</v>
      </c>
      <c r="C22" s="42">
        <v>1761</v>
      </c>
      <c r="D22" s="177">
        <v>874</v>
      </c>
      <c r="E22" s="75">
        <f t="shared" si="1"/>
        <v>49.630891538898354</v>
      </c>
      <c r="F22" s="177">
        <v>887</v>
      </c>
      <c r="G22" s="228">
        <f t="shared" si="2"/>
        <v>50.36910846110164</v>
      </c>
      <c r="H22" s="42">
        <v>1558</v>
      </c>
      <c r="I22" s="177">
        <v>752</v>
      </c>
      <c r="J22" s="75">
        <f t="shared" si="8"/>
        <v>48.267008985879336</v>
      </c>
      <c r="K22" s="177">
        <v>806</v>
      </c>
      <c r="L22" s="228">
        <f t="shared" si="3"/>
        <v>51.732991014120664</v>
      </c>
      <c r="M22" s="42">
        <v>2418</v>
      </c>
      <c r="N22" s="177">
        <v>1228</v>
      </c>
      <c r="O22" s="75">
        <f t="shared" si="4"/>
        <v>50.78577336641853</v>
      </c>
      <c r="P22" s="177">
        <v>1190</v>
      </c>
      <c r="Q22" s="228">
        <f t="shared" si="5"/>
        <v>49.21422663358147</v>
      </c>
      <c r="R22" s="42">
        <v>2422</v>
      </c>
      <c r="S22" s="177">
        <v>1231</v>
      </c>
      <c r="T22" s="75">
        <f t="shared" si="6"/>
        <v>50.82576383154418</v>
      </c>
      <c r="U22" s="177">
        <v>1191</v>
      </c>
      <c r="V22" s="228">
        <f t="shared" si="7"/>
        <v>49.17423616845582</v>
      </c>
      <c r="W22" s="42" t="s">
        <v>161</v>
      </c>
      <c r="X22" s="177" t="s">
        <v>161</v>
      </c>
      <c r="Y22" s="75" t="s">
        <v>161</v>
      </c>
      <c r="Z22" s="177" t="s">
        <v>161</v>
      </c>
      <c r="AA22" s="228" t="s">
        <v>161</v>
      </c>
      <c r="AB22" s="42" t="s">
        <v>161</v>
      </c>
      <c r="AC22" s="177" t="s">
        <v>161</v>
      </c>
      <c r="AD22" s="75" t="s">
        <v>161</v>
      </c>
      <c r="AE22" s="177" t="s">
        <v>161</v>
      </c>
      <c r="AF22" s="406" t="s">
        <v>161</v>
      </c>
    </row>
    <row r="23" spans="1:32" s="74" customFormat="1" ht="19.5" customHeight="1">
      <c r="A23" s="896"/>
      <c r="B23" s="239" t="s">
        <v>115</v>
      </c>
      <c r="C23" s="42">
        <v>2016</v>
      </c>
      <c r="D23" s="89">
        <v>1023</v>
      </c>
      <c r="E23" s="231">
        <f t="shared" si="1"/>
        <v>50.74404761904761</v>
      </c>
      <c r="F23" s="56">
        <v>993</v>
      </c>
      <c r="G23" s="228">
        <f t="shared" si="2"/>
        <v>49.25595238095239</v>
      </c>
      <c r="H23" s="42">
        <v>1877</v>
      </c>
      <c r="I23" s="89">
        <v>948</v>
      </c>
      <c r="J23" s="231">
        <f t="shared" si="8"/>
        <v>50.50612679808204</v>
      </c>
      <c r="K23" s="56">
        <v>929</v>
      </c>
      <c r="L23" s="228">
        <f t="shared" si="3"/>
        <v>49.49387320191796</v>
      </c>
      <c r="M23" s="42">
        <v>1763</v>
      </c>
      <c r="N23" s="89">
        <v>908</v>
      </c>
      <c r="O23" s="231">
        <f t="shared" si="4"/>
        <v>51.50311968235961</v>
      </c>
      <c r="P23" s="56">
        <v>855</v>
      </c>
      <c r="Q23" s="228">
        <f t="shared" si="5"/>
        <v>48.49688031764038</v>
      </c>
      <c r="R23" s="42">
        <v>1609</v>
      </c>
      <c r="S23" s="89">
        <v>819</v>
      </c>
      <c r="T23" s="231">
        <f t="shared" si="6"/>
        <v>50.90118085767558</v>
      </c>
      <c r="U23" s="56">
        <v>790</v>
      </c>
      <c r="V23" s="228">
        <f t="shared" si="7"/>
        <v>49.09881914232442</v>
      </c>
      <c r="W23" s="42" t="s">
        <v>161</v>
      </c>
      <c r="X23" s="89" t="s">
        <v>161</v>
      </c>
      <c r="Y23" s="231" t="s">
        <v>161</v>
      </c>
      <c r="Z23" s="56" t="s">
        <v>161</v>
      </c>
      <c r="AA23" s="228" t="s">
        <v>161</v>
      </c>
      <c r="AB23" s="42" t="s">
        <v>161</v>
      </c>
      <c r="AC23" s="89" t="s">
        <v>161</v>
      </c>
      <c r="AD23" s="231" t="s">
        <v>161</v>
      </c>
      <c r="AE23" s="56" t="s">
        <v>161</v>
      </c>
      <c r="AF23" s="406" t="s">
        <v>161</v>
      </c>
    </row>
    <row r="24" spans="1:32" s="74" customFormat="1" ht="19.5" customHeight="1">
      <c r="A24" s="896"/>
      <c r="B24" s="239" t="s">
        <v>116</v>
      </c>
      <c r="C24" s="42">
        <v>2570</v>
      </c>
      <c r="D24" s="89">
        <v>1320</v>
      </c>
      <c r="E24" s="75">
        <f t="shared" si="1"/>
        <v>51.36186770428015</v>
      </c>
      <c r="F24" s="286">
        <v>1250</v>
      </c>
      <c r="G24" s="228">
        <f t="shared" si="2"/>
        <v>48.63813229571984</v>
      </c>
      <c r="H24" s="42">
        <v>2473</v>
      </c>
      <c r="I24" s="89">
        <v>1262</v>
      </c>
      <c r="J24" s="75">
        <f t="shared" si="8"/>
        <v>51.03113627173473</v>
      </c>
      <c r="K24" s="286">
        <v>1211</v>
      </c>
      <c r="L24" s="228">
        <f t="shared" si="3"/>
        <v>48.96886372826527</v>
      </c>
      <c r="M24" s="42">
        <v>1415</v>
      </c>
      <c r="N24" s="89">
        <v>689</v>
      </c>
      <c r="O24" s="75">
        <f t="shared" si="4"/>
        <v>48.69257950530035</v>
      </c>
      <c r="P24" s="286">
        <v>726</v>
      </c>
      <c r="Q24" s="228">
        <f t="shared" si="5"/>
        <v>51.30742049469965</v>
      </c>
      <c r="R24" s="42">
        <v>1333</v>
      </c>
      <c r="S24" s="89">
        <v>661</v>
      </c>
      <c r="T24" s="75">
        <f t="shared" si="6"/>
        <v>49.587396849212304</v>
      </c>
      <c r="U24" s="286">
        <v>672</v>
      </c>
      <c r="V24" s="228">
        <f t="shared" si="7"/>
        <v>50.412603150787696</v>
      </c>
      <c r="W24" s="42" t="s">
        <v>161</v>
      </c>
      <c r="X24" s="89" t="s">
        <v>161</v>
      </c>
      <c r="Y24" s="75" t="s">
        <v>161</v>
      </c>
      <c r="Z24" s="286" t="s">
        <v>161</v>
      </c>
      <c r="AA24" s="228" t="s">
        <v>161</v>
      </c>
      <c r="AB24" s="42" t="s">
        <v>161</v>
      </c>
      <c r="AC24" s="89" t="s">
        <v>161</v>
      </c>
      <c r="AD24" s="75" t="s">
        <v>161</v>
      </c>
      <c r="AE24" s="286" t="s">
        <v>161</v>
      </c>
      <c r="AF24" s="406" t="s">
        <v>161</v>
      </c>
    </row>
    <row r="25" spans="1:32" s="74" customFormat="1" ht="19.5" customHeight="1" thickBot="1">
      <c r="A25" s="897"/>
      <c r="B25" s="240" t="s">
        <v>117</v>
      </c>
      <c r="C25" s="319">
        <v>2153</v>
      </c>
      <c r="D25" s="234">
        <v>1114</v>
      </c>
      <c r="E25" s="77">
        <f t="shared" si="1"/>
        <v>51.74175568973526</v>
      </c>
      <c r="F25" s="78">
        <v>1039</v>
      </c>
      <c r="G25" s="227">
        <f t="shared" si="2"/>
        <v>48.25824431026475</v>
      </c>
      <c r="H25" s="319">
        <v>1958</v>
      </c>
      <c r="I25" s="234">
        <v>1005</v>
      </c>
      <c r="J25" s="77">
        <f t="shared" si="8"/>
        <v>51.327885597548516</v>
      </c>
      <c r="K25" s="78">
        <v>953</v>
      </c>
      <c r="L25" s="227">
        <f t="shared" si="3"/>
        <v>48.672114402451484</v>
      </c>
      <c r="M25" s="319">
        <v>1610</v>
      </c>
      <c r="N25" s="234">
        <v>826</v>
      </c>
      <c r="O25" s="77">
        <f t="shared" si="4"/>
        <v>51.30434782608696</v>
      </c>
      <c r="P25" s="78">
        <v>784</v>
      </c>
      <c r="Q25" s="227">
        <f t="shared" si="5"/>
        <v>48.69565217391305</v>
      </c>
      <c r="R25" s="319">
        <v>1491</v>
      </c>
      <c r="S25" s="234">
        <v>769</v>
      </c>
      <c r="T25" s="77">
        <f t="shared" si="6"/>
        <v>51.57612340710932</v>
      </c>
      <c r="U25" s="78">
        <v>722</v>
      </c>
      <c r="V25" s="227">
        <f t="shared" si="7"/>
        <v>48.42387659289068</v>
      </c>
      <c r="W25" s="319" t="s">
        <v>161</v>
      </c>
      <c r="X25" s="234" t="s">
        <v>161</v>
      </c>
      <c r="Y25" s="77" t="s">
        <v>161</v>
      </c>
      <c r="Z25" s="78" t="s">
        <v>161</v>
      </c>
      <c r="AA25" s="227" t="s">
        <v>161</v>
      </c>
      <c r="AB25" s="319" t="s">
        <v>161</v>
      </c>
      <c r="AC25" s="234" t="s">
        <v>161</v>
      </c>
      <c r="AD25" s="77" t="s">
        <v>161</v>
      </c>
      <c r="AE25" s="78" t="s">
        <v>161</v>
      </c>
      <c r="AF25" s="421" t="s">
        <v>161</v>
      </c>
    </row>
    <row r="26" spans="1:32" s="74" customFormat="1" ht="19.5" customHeight="1">
      <c r="A26" s="895" t="s">
        <v>118</v>
      </c>
      <c r="B26" s="238" t="s">
        <v>119</v>
      </c>
      <c r="C26" s="280">
        <v>36439</v>
      </c>
      <c r="D26" s="232">
        <v>18409</v>
      </c>
      <c r="E26" s="231">
        <f t="shared" si="1"/>
        <v>50.52004720217349</v>
      </c>
      <c r="F26" s="295">
        <v>18030</v>
      </c>
      <c r="G26" s="222">
        <f t="shared" si="2"/>
        <v>49.479952797826506</v>
      </c>
      <c r="H26" s="280">
        <v>36708</v>
      </c>
      <c r="I26" s="232">
        <v>18442</v>
      </c>
      <c r="J26" s="231">
        <f t="shared" si="8"/>
        <v>50.23972975918056</v>
      </c>
      <c r="K26" s="295">
        <v>18266</v>
      </c>
      <c r="L26" s="222">
        <f t="shared" si="3"/>
        <v>49.76027024081944</v>
      </c>
      <c r="M26" s="280">
        <v>37348</v>
      </c>
      <c r="N26" s="232">
        <v>18796</v>
      </c>
      <c r="O26" s="231">
        <f t="shared" si="4"/>
        <v>50.3266573845989</v>
      </c>
      <c r="P26" s="295">
        <v>18552</v>
      </c>
      <c r="Q26" s="222">
        <f t="shared" si="5"/>
        <v>49.6733426154011</v>
      </c>
      <c r="R26" s="280">
        <v>37875</v>
      </c>
      <c r="S26" s="232">
        <v>19103</v>
      </c>
      <c r="T26" s="231">
        <f t="shared" si="6"/>
        <v>50.43696369636964</v>
      </c>
      <c r="U26" s="295">
        <v>18772</v>
      </c>
      <c r="V26" s="222">
        <f t="shared" si="7"/>
        <v>49.56303630363036</v>
      </c>
      <c r="W26" s="280">
        <v>63994</v>
      </c>
      <c r="X26" s="232">
        <v>32271</v>
      </c>
      <c r="Y26" s="231">
        <f>X26/W26*100</f>
        <v>50.428165140481916</v>
      </c>
      <c r="Z26" s="295">
        <v>31723</v>
      </c>
      <c r="AA26" s="222">
        <f>Z26/W26*100</f>
        <v>49.571834859518084</v>
      </c>
      <c r="AB26" s="280">
        <v>64550</v>
      </c>
      <c r="AC26" s="232">
        <v>32482</v>
      </c>
      <c r="AD26" s="231">
        <f>AC26/AB26*100</f>
        <v>50.32068164213788</v>
      </c>
      <c r="AE26" s="295">
        <v>32068</v>
      </c>
      <c r="AF26" s="405">
        <f>AE26/AB26*100</f>
        <v>49.67931835786212</v>
      </c>
    </row>
    <row r="27" spans="1:32" s="74" customFormat="1" ht="19.5" customHeight="1">
      <c r="A27" s="896"/>
      <c r="B27" s="239" t="s">
        <v>120</v>
      </c>
      <c r="C27" s="55">
        <v>871</v>
      </c>
      <c r="D27" s="90">
        <v>425</v>
      </c>
      <c r="E27" s="75">
        <f t="shared" si="1"/>
        <v>48.79448909299656</v>
      </c>
      <c r="F27" s="56">
        <v>446</v>
      </c>
      <c r="G27" s="235">
        <f t="shared" si="2"/>
        <v>51.20551090700345</v>
      </c>
      <c r="H27" s="55">
        <v>811</v>
      </c>
      <c r="I27" s="90">
        <v>391</v>
      </c>
      <c r="J27" s="75">
        <f t="shared" si="8"/>
        <v>48.21208384710234</v>
      </c>
      <c r="K27" s="56">
        <v>420</v>
      </c>
      <c r="L27" s="235">
        <f t="shared" si="3"/>
        <v>51.787916152897665</v>
      </c>
      <c r="M27" s="55">
        <v>1178</v>
      </c>
      <c r="N27" s="90">
        <v>568</v>
      </c>
      <c r="O27" s="75">
        <f t="shared" si="4"/>
        <v>48.217317487266556</v>
      </c>
      <c r="P27" s="56">
        <v>610</v>
      </c>
      <c r="Q27" s="235">
        <f t="shared" si="5"/>
        <v>51.782682512733444</v>
      </c>
      <c r="R27" s="55">
        <v>1155</v>
      </c>
      <c r="S27" s="90">
        <v>555</v>
      </c>
      <c r="T27" s="75">
        <f t="shared" si="6"/>
        <v>48.05194805194805</v>
      </c>
      <c r="U27" s="56">
        <v>600</v>
      </c>
      <c r="V27" s="235">
        <f t="shared" si="7"/>
        <v>51.94805194805194</v>
      </c>
      <c r="W27" s="55" t="s">
        <v>161</v>
      </c>
      <c r="X27" s="90" t="s">
        <v>161</v>
      </c>
      <c r="Y27" s="75" t="s">
        <v>161</v>
      </c>
      <c r="Z27" s="56" t="s">
        <v>161</v>
      </c>
      <c r="AA27" s="235" t="s">
        <v>161</v>
      </c>
      <c r="AB27" s="55" t="s">
        <v>161</v>
      </c>
      <c r="AC27" s="90" t="s">
        <v>161</v>
      </c>
      <c r="AD27" s="75" t="s">
        <v>161</v>
      </c>
      <c r="AE27" s="56" t="s">
        <v>161</v>
      </c>
      <c r="AF27" s="420" t="s">
        <v>161</v>
      </c>
    </row>
    <row r="28" spans="1:32" s="74" customFormat="1" ht="19.5" customHeight="1">
      <c r="A28" s="896"/>
      <c r="B28" s="239" t="s">
        <v>121</v>
      </c>
      <c r="C28" s="55">
        <v>426</v>
      </c>
      <c r="D28" s="177">
        <v>220</v>
      </c>
      <c r="E28" s="244">
        <f t="shared" si="1"/>
        <v>51.64319248826291</v>
      </c>
      <c r="F28" s="18">
        <v>206</v>
      </c>
      <c r="G28" s="228">
        <f t="shared" si="2"/>
        <v>48.35680751173709</v>
      </c>
      <c r="H28" s="55">
        <v>453</v>
      </c>
      <c r="I28" s="177">
        <v>235</v>
      </c>
      <c r="J28" s="244">
        <f t="shared" si="8"/>
        <v>51.87637969094923</v>
      </c>
      <c r="K28" s="18">
        <v>218</v>
      </c>
      <c r="L28" s="228">
        <f t="shared" si="3"/>
        <v>48.12362030905077</v>
      </c>
      <c r="M28" s="55">
        <v>4331</v>
      </c>
      <c r="N28" s="177">
        <v>2177</v>
      </c>
      <c r="O28" s="244">
        <f t="shared" si="4"/>
        <v>50.26552759178019</v>
      </c>
      <c r="P28" s="18">
        <v>2154</v>
      </c>
      <c r="Q28" s="228">
        <f t="shared" si="5"/>
        <v>49.73447240821981</v>
      </c>
      <c r="R28" s="55">
        <v>4334</v>
      </c>
      <c r="S28" s="177">
        <v>2181</v>
      </c>
      <c r="T28" s="244">
        <f t="shared" si="6"/>
        <v>50.32302722658053</v>
      </c>
      <c r="U28" s="18">
        <v>2153</v>
      </c>
      <c r="V28" s="228">
        <f t="shared" si="7"/>
        <v>49.67697277341948</v>
      </c>
      <c r="W28" s="55" t="s">
        <v>161</v>
      </c>
      <c r="X28" s="177" t="s">
        <v>161</v>
      </c>
      <c r="Y28" s="244" t="s">
        <v>161</v>
      </c>
      <c r="Z28" s="18" t="s">
        <v>161</v>
      </c>
      <c r="AA28" s="228" t="s">
        <v>161</v>
      </c>
      <c r="AB28" s="55" t="s">
        <v>161</v>
      </c>
      <c r="AC28" s="177" t="s">
        <v>161</v>
      </c>
      <c r="AD28" s="244" t="s">
        <v>161</v>
      </c>
      <c r="AE28" s="18" t="s">
        <v>161</v>
      </c>
      <c r="AF28" s="406" t="s">
        <v>161</v>
      </c>
    </row>
    <row r="29" spans="1:32" s="74" customFormat="1" ht="19.5" customHeight="1">
      <c r="A29" s="896"/>
      <c r="B29" s="239" t="s">
        <v>122</v>
      </c>
      <c r="C29" s="278">
        <v>4348</v>
      </c>
      <c r="D29" s="89">
        <v>2158</v>
      </c>
      <c r="E29" s="244">
        <f t="shared" si="1"/>
        <v>49.632014719411224</v>
      </c>
      <c r="F29" s="295">
        <v>2190</v>
      </c>
      <c r="G29" s="228">
        <f t="shared" si="2"/>
        <v>50.367985280588776</v>
      </c>
      <c r="H29" s="278">
        <v>4236</v>
      </c>
      <c r="I29" s="89">
        <v>2091</v>
      </c>
      <c r="J29" s="244">
        <f t="shared" si="8"/>
        <v>49.36260623229462</v>
      </c>
      <c r="K29" s="295">
        <v>2145</v>
      </c>
      <c r="L29" s="228">
        <f t="shared" si="3"/>
        <v>50.63739376770538</v>
      </c>
      <c r="M29" s="278">
        <v>754</v>
      </c>
      <c r="N29" s="89">
        <v>366</v>
      </c>
      <c r="O29" s="244">
        <f t="shared" si="4"/>
        <v>48.54111405835544</v>
      </c>
      <c r="P29" s="295">
        <v>388</v>
      </c>
      <c r="Q29" s="228">
        <f t="shared" si="5"/>
        <v>51.45888594164456</v>
      </c>
      <c r="R29" s="278">
        <v>664</v>
      </c>
      <c r="S29" s="89">
        <v>320</v>
      </c>
      <c r="T29" s="244">
        <f t="shared" si="6"/>
        <v>48.19277108433735</v>
      </c>
      <c r="U29" s="295">
        <v>344</v>
      </c>
      <c r="V29" s="228">
        <f t="shared" si="7"/>
        <v>51.80722891566265</v>
      </c>
      <c r="W29" s="278" t="s">
        <v>161</v>
      </c>
      <c r="X29" s="89" t="s">
        <v>161</v>
      </c>
      <c r="Y29" s="244" t="s">
        <v>161</v>
      </c>
      <c r="Z29" s="295" t="s">
        <v>161</v>
      </c>
      <c r="AA29" s="228" t="s">
        <v>161</v>
      </c>
      <c r="AB29" s="278" t="s">
        <v>161</v>
      </c>
      <c r="AC29" s="89" t="s">
        <v>161</v>
      </c>
      <c r="AD29" s="244" t="s">
        <v>161</v>
      </c>
      <c r="AE29" s="295" t="s">
        <v>161</v>
      </c>
      <c r="AF29" s="406" t="s">
        <v>161</v>
      </c>
    </row>
    <row r="30" spans="1:32" s="74" customFormat="1" ht="19.5" customHeight="1" thickBot="1">
      <c r="A30" s="897"/>
      <c r="B30" s="240" t="s">
        <v>123</v>
      </c>
      <c r="C30" s="318">
        <v>1290</v>
      </c>
      <c r="D30" s="233">
        <v>633</v>
      </c>
      <c r="E30" s="246">
        <f t="shared" si="1"/>
        <v>49.06976744186046</v>
      </c>
      <c r="F30" s="76">
        <v>657</v>
      </c>
      <c r="G30" s="227">
        <f t="shared" si="2"/>
        <v>50.93023255813953</v>
      </c>
      <c r="H30" s="318">
        <v>1199</v>
      </c>
      <c r="I30" s="233">
        <v>583</v>
      </c>
      <c r="J30" s="246">
        <f t="shared" si="8"/>
        <v>48.62385321100918</v>
      </c>
      <c r="K30" s="76">
        <v>616</v>
      </c>
      <c r="L30" s="227">
        <f t="shared" si="3"/>
        <v>51.37614678899083</v>
      </c>
      <c r="M30" s="318">
        <v>449</v>
      </c>
      <c r="N30" s="233">
        <v>232</v>
      </c>
      <c r="O30" s="246">
        <f t="shared" si="4"/>
        <v>51.67037861915368</v>
      </c>
      <c r="P30" s="76">
        <v>217</v>
      </c>
      <c r="Q30" s="227">
        <f t="shared" si="5"/>
        <v>48.329621380846326</v>
      </c>
      <c r="R30" s="318">
        <v>430</v>
      </c>
      <c r="S30" s="233">
        <v>220</v>
      </c>
      <c r="T30" s="246">
        <f t="shared" si="6"/>
        <v>51.162790697674424</v>
      </c>
      <c r="U30" s="76">
        <v>210</v>
      </c>
      <c r="V30" s="227">
        <f t="shared" si="7"/>
        <v>48.837209302325576</v>
      </c>
      <c r="W30" s="318" t="s">
        <v>161</v>
      </c>
      <c r="X30" s="233" t="s">
        <v>161</v>
      </c>
      <c r="Y30" s="246" t="s">
        <v>161</v>
      </c>
      <c r="Z30" s="76" t="s">
        <v>161</v>
      </c>
      <c r="AA30" s="227" t="s">
        <v>161</v>
      </c>
      <c r="AB30" s="318" t="s">
        <v>161</v>
      </c>
      <c r="AC30" s="233" t="s">
        <v>161</v>
      </c>
      <c r="AD30" s="246" t="s">
        <v>161</v>
      </c>
      <c r="AE30" s="76" t="s">
        <v>161</v>
      </c>
      <c r="AF30" s="421" t="s">
        <v>161</v>
      </c>
    </row>
    <row r="31" spans="1:32" s="74" customFormat="1" ht="19.5" customHeight="1">
      <c r="A31" s="895" t="s">
        <v>124</v>
      </c>
      <c r="B31" s="238" t="s">
        <v>125</v>
      </c>
      <c r="C31" s="27">
        <v>2023</v>
      </c>
      <c r="D31" s="232">
        <v>1033</v>
      </c>
      <c r="E31" s="229">
        <f t="shared" si="1"/>
        <v>51.06277805239743</v>
      </c>
      <c r="F31" s="177">
        <v>990</v>
      </c>
      <c r="G31" s="224">
        <f t="shared" si="2"/>
        <v>48.93722194760257</v>
      </c>
      <c r="H31" s="27">
        <v>1946</v>
      </c>
      <c r="I31" s="232">
        <v>989</v>
      </c>
      <c r="J31" s="229">
        <f t="shared" si="8"/>
        <v>50.822199383350465</v>
      </c>
      <c r="K31" s="177">
        <v>957</v>
      </c>
      <c r="L31" s="224">
        <f t="shared" si="3"/>
        <v>49.177800616649535</v>
      </c>
      <c r="M31" s="27">
        <v>1828</v>
      </c>
      <c r="N31" s="232">
        <v>917</v>
      </c>
      <c r="O31" s="229">
        <f t="shared" si="4"/>
        <v>50.16411378555799</v>
      </c>
      <c r="P31" s="177">
        <v>911</v>
      </c>
      <c r="Q31" s="224">
        <f t="shared" si="5"/>
        <v>49.83588621444201</v>
      </c>
      <c r="R31" s="27">
        <v>1669</v>
      </c>
      <c r="S31" s="232">
        <v>853</v>
      </c>
      <c r="T31" s="229">
        <f t="shared" si="6"/>
        <v>51.10844817255842</v>
      </c>
      <c r="U31" s="177">
        <v>816</v>
      </c>
      <c r="V31" s="224">
        <f t="shared" si="7"/>
        <v>48.89155182744158</v>
      </c>
      <c r="W31" s="27">
        <v>7013</v>
      </c>
      <c r="X31" s="232">
        <v>3549</v>
      </c>
      <c r="Y31" s="229">
        <f>X31/W31*100</f>
        <v>50.60601739626408</v>
      </c>
      <c r="Z31" s="177">
        <v>3464</v>
      </c>
      <c r="AA31" s="224">
        <f>Z31/W31*100</f>
        <v>49.39398260373592</v>
      </c>
      <c r="AB31" s="27">
        <v>6451</v>
      </c>
      <c r="AC31" s="232">
        <v>3282</v>
      </c>
      <c r="AD31" s="229">
        <f>AC31/AB31*100</f>
        <v>50.8758332041544</v>
      </c>
      <c r="AE31" s="177">
        <v>3169</v>
      </c>
      <c r="AF31" s="407">
        <f>AE31/AB31*100</f>
        <v>49.1241667958456</v>
      </c>
    </row>
    <row r="32" spans="1:32" s="74" customFormat="1" ht="19.5" customHeight="1">
      <c r="A32" s="896"/>
      <c r="B32" s="239" t="s">
        <v>126</v>
      </c>
      <c r="C32" s="42">
        <v>1185</v>
      </c>
      <c r="D32" s="90">
        <v>588</v>
      </c>
      <c r="E32" s="75">
        <f t="shared" si="1"/>
        <v>49.62025316455696</v>
      </c>
      <c r="F32" s="18">
        <v>597</v>
      </c>
      <c r="G32" s="228">
        <f t="shared" si="2"/>
        <v>50.37974683544304</v>
      </c>
      <c r="H32" s="42">
        <v>1504</v>
      </c>
      <c r="I32" s="90">
        <v>754</v>
      </c>
      <c r="J32" s="75">
        <f t="shared" si="8"/>
        <v>50.13297872340425</v>
      </c>
      <c r="K32" s="18">
        <v>750</v>
      </c>
      <c r="L32" s="228">
        <f t="shared" si="3"/>
        <v>49.86702127659575</v>
      </c>
      <c r="M32" s="42">
        <v>1840</v>
      </c>
      <c r="N32" s="90">
        <v>953</v>
      </c>
      <c r="O32" s="75">
        <f t="shared" si="4"/>
        <v>51.79347826086956</v>
      </c>
      <c r="P32" s="18">
        <v>887</v>
      </c>
      <c r="Q32" s="228">
        <f t="shared" si="5"/>
        <v>48.20652173913044</v>
      </c>
      <c r="R32" s="42">
        <v>1689</v>
      </c>
      <c r="S32" s="90">
        <v>903</v>
      </c>
      <c r="T32" s="75">
        <f t="shared" si="6"/>
        <v>53.46358792184724</v>
      </c>
      <c r="U32" s="18">
        <v>786</v>
      </c>
      <c r="V32" s="228">
        <f t="shared" si="7"/>
        <v>46.53641207815276</v>
      </c>
      <c r="W32" s="42" t="s">
        <v>161</v>
      </c>
      <c r="X32" s="90" t="s">
        <v>161</v>
      </c>
      <c r="Y32" s="75" t="s">
        <v>161</v>
      </c>
      <c r="Z32" s="18" t="s">
        <v>161</v>
      </c>
      <c r="AA32" s="228" t="s">
        <v>161</v>
      </c>
      <c r="AB32" s="42" t="s">
        <v>161</v>
      </c>
      <c r="AC32" s="90" t="s">
        <v>161</v>
      </c>
      <c r="AD32" s="75" t="s">
        <v>161</v>
      </c>
      <c r="AE32" s="18" t="s">
        <v>161</v>
      </c>
      <c r="AF32" s="406" t="s">
        <v>161</v>
      </c>
    </row>
    <row r="33" spans="1:32" s="74" customFormat="1" ht="18.75" customHeight="1" thickBot="1">
      <c r="A33" s="897"/>
      <c r="B33" s="240" t="s">
        <v>127</v>
      </c>
      <c r="C33" s="319">
        <v>2054</v>
      </c>
      <c r="D33" s="320">
        <v>1018</v>
      </c>
      <c r="E33" s="77">
        <f t="shared" si="1"/>
        <v>49.5618305744888</v>
      </c>
      <c r="F33" s="321">
        <v>1036</v>
      </c>
      <c r="G33" s="226">
        <f t="shared" si="2"/>
        <v>50.43816942551119</v>
      </c>
      <c r="H33" s="319">
        <v>1868</v>
      </c>
      <c r="I33" s="320">
        <v>916</v>
      </c>
      <c r="J33" s="77">
        <f t="shared" si="8"/>
        <v>49.03640256959314</v>
      </c>
      <c r="K33" s="321">
        <v>952</v>
      </c>
      <c r="L33" s="226">
        <f t="shared" si="3"/>
        <v>50.96359743040685</v>
      </c>
      <c r="M33" s="319">
        <v>1587</v>
      </c>
      <c r="N33" s="320">
        <v>800</v>
      </c>
      <c r="O33" s="77">
        <f t="shared" si="4"/>
        <v>50.40957781978575</v>
      </c>
      <c r="P33" s="321">
        <v>787</v>
      </c>
      <c r="Q33" s="226">
        <f t="shared" si="5"/>
        <v>49.59042218021424</v>
      </c>
      <c r="R33" s="319">
        <v>1422</v>
      </c>
      <c r="S33" s="320">
        <v>706</v>
      </c>
      <c r="T33" s="77">
        <f t="shared" si="6"/>
        <v>49.648382559774966</v>
      </c>
      <c r="U33" s="321">
        <v>716</v>
      </c>
      <c r="V33" s="226">
        <f t="shared" si="7"/>
        <v>50.35161744022504</v>
      </c>
      <c r="W33" s="319" t="s">
        <v>161</v>
      </c>
      <c r="X33" s="320" t="s">
        <v>161</v>
      </c>
      <c r="Y33" s="77" t="s">
        <v>161</v>
      </c>
      <c r="Z33" s="321" t="s">
        <v>161</v>
      </c>
      <c r="AA33" s="226" t="s">
        <v>161</v>
      </c>
      <c r="AB33" s="319" t="s">
        <v>161</v>
      </c>
      <c r="AC33" s="320" t="s">
        <v>161</v>
      </c>
      <c r="AD33" s="77" t="s">
        <v>161</v>
      </c>
      <c r="AE33" s="321" t="s">
        <v>161</v>
      </c>
      <c r="AF33" s="423" t="s">
        <v>161</v>
      </c>
    </row>
    <row r="34" spans="1:32" s="74" customFormat="1" ht="19.5" customHeight="1" thickBot="1">
      <c r="A34" s="221" t="s">
        <v>128</v>
      </c>
      <c r="B34" s="241" t="s">
        <v>129</v>
      </c>
      <c r="C34" s="322">
        <v>11652</v>
      </c>
      <c r="D34" s="323">
        <v>5745</v>
      </c>
      <c r="E34" s="230">
        <f t="shared" si="1"/>
        <v>49.304840370751805</v>
      </c>
      <c r="F34" s="324">
        <v>5907</v>
      </c>
      <c r="G34" s="247">
        <f t="shared" si="2"/>
        <v>50.695159629248195</v>
      </c>
      <c r="H34" s="322">
        <v>11607</v>
      </c>
      <c r="I34" s="323">
        <v>5746</v>
      </c>
      <c r="J34" s="230">
        <f t="shared" si="8"/>
        <v>49.50460928749892</v>
      </c>
      <c r="K34" s="324">
        <v>5861</v>
      </c>
      <c r="L34" s="247">
        <f t="shared" si="3"/>
        <v>50.49539071250108</v>
      </c>
      <c r="M34" s="322">
        <v>11584</v>
      </c>
      <c r="N34" s="323">
        <v>5746</v>
      </c>
      <c r="O34" s="230">
        <f t="shared" si="4"/>
        <v>49.60290055248619</v>
      </c>
      <c r="P34" s="324">
        <v>5838</v>
      </c>
      <c r="Q34" s="247">
        <f t="shared" si="5"/>
        <v>50.39709944751382</v>
      </c>
      <c r="R34" s="322">
        <v>11504</v>
      </c>
      <c r="S34" s="323">
        <v>5714</v>
      </c>
      <c r="T34" s="230">
        <f t="shared" si="6"/>
        <v>49.66968011126565</v>
      </c>
      <c r="U34" s="324">
        <v>5790</v>
      </c>
      <c r="V34" s="247">
        <f t="shared" si="7"/>
        <v>50.33031988873435</v>
      </c>
      <c r="W34" s="322">
        <v>12376</v>
      </c>
      <c r="X34" s="323">
        <v>6209</v>
      </c>
      <c r="Y34" s="230">
        <f>X34/W34*100</f>
        <v>50.16968325791855</v>
      </c>
      <c r="Z34" s="324">
        <v>6167</v>
      </c>
      <c r="AA34" s="247">
        <f>Z34/W34*100</f>
        <v>49.83031674208145</v>
      </c>
      <c r="AB34" s="322">
        <v>12290</v>
      </c>
      <c r="AC34" s="323">
        <v>6184</v>
      </c>
      <c r="AD34" s="230">
        <f>AC34/AB34*100</f>
        <v>50.31733116354759</v>
      </c>
      <c r="AE34" s="324">
        <v>6106</v>
      </c>
      <c r="AF34" s="424">
        <f>AE34/AB34*100</f>
        <v>49.6826688364524</v>
      </c>
    </row>
    <row r="35" spans="1:32" s="74" customFormat="1" ht="19.5" customHeight="1" thickBot="1">
      <c r="A35" s="221" t="s">
        <v>130</v>
      </c>
      <c r="B35" s="241" t="s">
        <v>131</v>
      </c>
      <c r="C35" s="322">
        <v>17669</v>
      </c>
      <c r="D35" s="323">
        <v>8967</v>
      </c>
      <c r="E35" s="230">
        <f t="shared" si="1"/>
        <v>50.74990095647745</v>
      </c>
      <c r="F35" s="324">
        <v>8702</v>
      </c>
      <c r="G35" s="222">
        <f t="shared" si="2"/>
        <v>49.25009904352255</v>
      </c>
      <c r="H35" s="322">
        <v>18118</v>
      </c>
      <c r="I35" s="323">
        <v>9155</v>
      </c>
      <c r="J35" s="230">
        <f t="shared" si="8"/>
        <v>50.52985980792582</v>
      </c>
      <c r="K35" s="324">
        <v>8963</v>
      </c>
      <c r="L35" s="222">
        <f t="shared" si="3"/>
        <v>49.47014019207418</v>
      </c>
      <c r="M35" s="322">
        <v>19336</v>
      </c>
      <c r="N35" s="323">
        <v>9795</v>
      </c>
      <c r="O35" s="230">
        <f t="shared" si="4"/>
        <v>50.65680595779892</v>
      </c>
      <c r="P35" s="324">
        <v>9541</v>
      </c>
      <c r="Q35" s="222">
        <f t="shared" si="5"/>
        <v>49.34319404220108</v>
      </c>
      <c r="R35" s="322">
        <v>19740</v>
      </c>
      <c r="S35" s="323">
        <v>10053</v>
      </c>
      <c r="T35" s="230">
        <f t="shared" si="6"/>
        <v>50.92705167173253</v>
      </c>
      <c r="U35" s="324">
        <v>9687</v>
      </c>
      <c r="V35" s="222">
        <f t="shared" si="7"/>
        <v>49.07294832826748</v>
      </c>
      <c r="W35" s="322">
        <v>24315</v>
      </c>
      <c r="X35" s="323">
        <v>12421</v>
      </c>
      <c r="Y35" s="230">
        <f>X35/W35*100</f>
        <v>51.08369319350196</v>
      </c>
      <c r="Z35" s="324">
        <v>11894</v>
      </c>
      <c r="AA35" s="222">
        <f>Z35/W35*100</f>
        <v>48.91630680649804</v>
      </c>
      <c r="AB35" s="322">
        <v>24405</v>
      </c>
      <c r="AC35" s="323">
        <v>12501</v>
      </c>
      <c r="AD35" s="230">
        <f>AC35/AB35*100</f>
        <v>51.223110018438845</v>
      </c>
      <c r="AE35" s="324">
        <v>11904</v>
      </c>
      <c r="AF35" s="405">
        <f>AE35/AB35*100</f>
        <v>48.776889981561155</v>
      </c>
    </row>
    <row r="36" spans="1:32" s="74" customFormat="1" ht="19.5" customHeight="1">
      <c r="A36" s="895" t="s">
        <v>132</v>
      </c>
      <c r="B36" s="238" t="s">
        <v>133</v>
      </c>
      <c r="C36" s="27">
        <v>3463</v>
      </c>
      <c r="D36" s="271">
        <v>1673</v>
      </c>
      <c r="E36" s="229">
        <f t="shared" si="1"/>
        <v>48.310713254403694</v>
      </c>
      <c r="F36" s="232">
        <v>1790</v>
      </c>
      <c r="G36" s="224">
        <f t="shared" si="2"/>
        <v>51.689286745596306</v>
      </c>
      <c r="H36" s="27">
        <v>3126</v>
      </c>
      <c r="I36" s="271">
        <v>1479</v>
      </c>
      <c r="J36" s="229">
        <f t="shared" si="8"/>
        <v>47.31285988483685</v>
      </c>
      <c r="K36" s="232">
        <v>1647</v>
      </c>
      <c r="L36" s="224">
        <f t="shared" si="3"/>
        <v>52.687140115163146</v>
      </c>
      <c r="M36" s="27">
        <v>598</v>
      </c>
      <c r="N36" s="271">
        <v>283</v>
      </c>
      <c r="O36" s="229">
        <f t="shared" si="4"/>
        <v>47.324414715719065</v>
      </c>
      <c r="P36" s="232">
        <v>315</v>
      </c>
      <c r="Q36" s="224">
        <f t="shared" si="5"/>
        <v>52.675585284280935</v>
      </c>
      <c r="R36" s="27">
        <v>540</v>
      </c>
      <c r="S36" s="271">
        <v>257</v>
      </c>
      <c r="T36" s="229">
        <f t="shared" si="6"/>
        <v>47.592592592592595</v>
      </c>
      <c r="U36" s="232">
        <v>283</v>
      </c>
      <c r="V36" s="224">
        <f t="shared" si="7"/>
        <v>52.407407407407405</v>
      </c>
      <c r="W36" s="27">
        <v>4542</v>
      </c>
      <c r="X36" s="271">
        <v>2225</v>
      </c>
      <c r="Y36" s="229">
        <f>X36/W36*100</f>
        <v>48.98723029502422</v>
      </c>
      <c r="Z36" s="232">
        <v>2317</v>
      </c>
      <c r="AA36" s="224">
        <f>Z36/W36*100</f>
        <v>51.01276970497578</v>
      </c>
      <c r="AB36" s="27">
        <v>3934</v>
      </c>
      <c r="AC36" s="271">
        <v>1904</v>
      </c>
      <c r="AD36" s="229">
        <f>AC36/AB36*100</f>
        <v>48.39857651245551</v>
      </c>
      <c r="AE36" s="232">
        <v>2030</v>
      </c>
      <c r="AF36" s="407">
        <f>AE36/AB36*100</f>
        <v>51.60142348754449</v>
      </c>
    </row>
    <row r="37" spans="1:32" s="74" customFormat="1" ht="19.5" customHeight="1" thickBot="1">
      <c r="A37" s="897"/>
      <c r="B37" s="240" t="s">
        <v>134</v>
      </c>
      <c r="C37" s="288">
        <v>678</v>
      </c>
      <c r="D37" s="287">
        <v>319</v>
      </c>
      <c r="E37" s="77">
        <f t="shared" si="1"/>
        <v>47.050147492625364</v>
      </c>
      <c r="F37" s="290">
        <v>359</v>
      </c>
      <c r="G37" s="225">
        <f t="shared" si="2"/>
        <v>52.94985250737463</v>
      </c>
      <c r="H37" s="288">
        <v>614</v>
      </c>
      <c r="I37" s="287">
        <v>286</v>
      </c>
      <c r="J37" s="77">
        <f t="shared" si="8"/>
        <v>46.579804560260584</v>
      </c>
      <c r="K37" s="290">
        <v>328</v>
      </c>
      <c r="L37" s="225">
        <f t="shared" si="3"/>
        <v>53.420195439739416</v>
      </c>
      <c r="M37" s="288">
        <v>2962</v>
      </c>
      <c r="N37" s="287">
        <v>1409</v>
      </c>
      <c r="O37" s="77">
        <f>N37/M37*100</f>
        <v>47.56920999324781</v>
      </c>
      <c r="P37" s="290">
        <v>1553</v>
      </c>
      <c r="Q37" s="225">
        <f t="shared" si="5"/>
        <v>52.43079000675219</v>
      </c>
      <c r="R37" s="288">
        <v>2790</v>
      </c>
      <c r="S37" s="287">
        <v>1351</v>
      </c>
      <c r="T37" s="77">
        <f>S37/R37*100</f>
        <v>48.422939068100355</v>
      </c>
      <c r="U37" s="290">
        <v>1439</v>
      </c>
      <c r="V37" s="225">
        <f t="shared" si="7"/>
        <v>51.577060931899645</v>
      </c>
      <c r="W37" s="288" t="s">
        <v>161</v>
      </c>
      <c r="X37" s="287" t="s">
        <v>161</v>
      </c>
      <c r="Y37" s="77" t="s">
        <v>161</v>
      </c>
      <c r="Z37" s="290" t="s">
        <v>161</v>
      </c>
      <c r="AA37" s="225" t="s">
        <v>161</v>
      </c>
      <c r="AB37" s="288" t="s">
        <v>161</v>
      </c>
      <c r="AC37" s="287" t="s">
        <v>161</v>
      </c>
      <c r="AD37" s="77" t="s">
        <v>161</v>
      </c>
      <c r="AE37" s="290" t="s">
        <v>161</v>
      </c>
      <c r="AF37" s="425" t="s">
        <v>161</v>
      </c>
    </row>
    <row r="38" spans="1:32" s="74" customFormat="1" ht="19.5" customHeight="1">
      <c r="A38" s="895" t="s">
        <v>135</v>
      </c>
      <c r="B38" s="238" t="s">
        <v>136</v>
      </c>
      <c r="C38" s="27">
        <v>11534</v>
      </c>
      <c r="D38" s="232">
        <v>5784</v>
      </c>
      <c r="E38" s="231">
        <f t="shared" si="1"/>
        <v>50.14739032425871</v>
      </c>
      <c r="F38" s="14">
        <v>5750</v>
      </c>
      <c r="G38" s="224">
        <f t="shared" si="2"/>
        <v>49.85260967574129</v>
      </c>
      <c r="H38" s="27">
        <v>11253</v>
      </c>
      <c r="I38" s="232">
        <v>5664</v>
      </c>
      <c r="J38" s="231">
        <f t="shared" si="8"/>
        <v>50.33324446814183</v>
      </c>
      <c r="K38" s="14">
        <v>5589</v>
      </c>
      <c r="L38" s="224">
        <f t="shared" si="3"/>
        <v>49.66675553185817</v>
      </c>
      <c r="M38" s="27">
        <v>496</v>
      </c>
      <c r="N38" s="232">
        <v>256</v>
      </c>
      <c r="O38" s="231">
        <f t="shared" si="4"/>
        <v>51.61290322580645</v>
      </c>
      <c r="P38" s="14">
        <v>240</v>
      </c>
      <c r="Q38" s="224">
        <f t="shared" si="5"/>
        <v>48.38709677419355</v>
      </c>
      <c r="R38" s="27">
        <v>485</v>
      </c>
      <c r="S38" s="232">
        <v>243</v>
      </c>
      <c r="T38" s="231">
        <f aca="true" t="shared" si="9" ref="T38:T55">S38/R38*100</f>
        <v>50.103092783505154</v>
      </c>
      <c r="U38" s="14">
        <v>242</v>
      </c>
      <c r="V38" s="224">
        <f t="shared" si="7"/>
        <v>49.896907216494846</v>
      </c>
      <c r="W38" s="27">
        <v>26559</v>
      </c>
      <c r="X38" s="232">
        <v>13551</v>
      </c>
      <c r="Y38" s="231">
        <f>X38/W38*100</f>
        <v>51.02225234383825</v>
      </c>
      <c r="Z38" s="14">
        <v>13008</v>
      </c>
      <c r="AA38" s="224">
        <f>Z38/W38*100</f>
        <v>48.97774765616175</v>
      </c>
      <c r="AB38" s="27">
        <v>25293</v>
      </c>
      <c r="AC38" s="232">
        <v>12916</v>
      </c>
      <c r="AD38" s="231">
        <f>AC38/AB38*100</f>
        <v>51.065512197050566</v>
      </c>
      <c r="AE38" s="14">
        <v>12377</v>
      </c>
      <c r="AF38" s="407">
        <f>AE38/AB38*100</f>
        <v>48.934487802949434</v>
      </c>
    </row>
    <row r="39" spans="1:32" s="74" customFormat="1" ht="19.5" customHeight="1">
      <c r="A39" s="896"/>
      <c r="B39" s="239" t="s">
        <v>137</v>
      </c>
      <c r="C39" s="42">
        <v>1201</v>
      </c>
      <c r="D39" s="90">
        <v>638</v>
      </c>
      <c r="E39" s="75">
        <f t="shared" si="1"/>
        <v>53.12239800166528</v>
      </c>
      <c r="F39" s="283">
        <v>563</v>
      </c>
      <c r="G39" s="226">
        <f t="shared" si="2"/>
        <v>46.877601998334725</v>
      </c>
      <c r="H39" s="42">
        <v>1109</v>
      </c>
      <c r="I39" s="90">
        <v>604</v>
      </c>
      <c r="J39" s="75">
        <f t="shared" si="8"/>
        <v>54.46348061316502</v>
      </c>
      <c r="K39" s="283">
        <v>505</v>
      </c>
      <c r="L39" s="226">
        <f t="shared" si="3"/>
        <v>45.53651938683498</v>
      </c>
      <c r="M39" s="42">
        <v>1081</v>
      </c>
      <c r="N39" s="90">
        <v>605</v>
      </c>
      <c r="O39" s="75">
        <f t="shared" si="4"/>
        <v>55.96669750231268</v>
      </c>
      <c r="P39" s="283">
        <v>476</v>
      </c>
      <c r="Q39" s="226">
        <f t="shared" si="5"/>
        <v>44.03330249768732</v>
      </c>
      <c r="R39" s="42">
        <v>1054</v>
      </c>
      <c r="S39" s="90">
        <v>602</v>
      </c>
      <c r="T39" s="75">
        <f t="shared" si="9"/>
        <v>57.1157495256167</v>
      </c>
      <c r="U39" s="283">
        <v>452</v>
      </c>
      <c r="V39" s="226">
        <f t="shared" si="7"/>
        <v>42.8842504743833</v>
      </c>
      <c r="W39" s="42" t="s">
        <v>161</v>
      </c>
      <c r="X39" s="90" t="s">
        <v>161</v>
      </c>
      <c r="Y39" s="75" t="s">
        <v>161</v>
      </c>
      <c r="Z39" s="283" t="s">
        <v>161</v>
      </c>
      <c r="AA39" s="226" t="s">
        <v>161</v>
      </c>
      <c r="AB39" s="42" t="s">
        <v>161</v>
      </c>
      <c r="AC39" s="90" t="s">
        <v>161</v>
      </c>
      <c r="AD39" s="75" t="s">
        <v>161</v>
      </c>
      <c r="AE39" s="283" t="s">
        <v>161</v>
      </c>
      <c r="AF39" s="423" t="s">
        <v>161</v>
      </c>
    </row>
    <row r="40" spans="1:32" s="74" customFormat="1" ht="19.5" customHeight="1" thickBot="1">
      <c r="A40" s="897"/>
      <c r="B40" s="240" t="s">
        <v>138</v>
      </c>
      <c r="C40" s="288">
        <v>651</v>
      </c>
      <c r="D40" s="287">
        <v>331</v>
      </c>
      <c r="E40" s="77">
        <f t="shared" si="1"/>
        <v>50.84485407066052</v>
      </c>
      <c r="F40" s="290">
        <v>320</v>
      </c>
      <c r="G40" s="225">
        <f t="shared" si="2"/>
        <v>49.155145929339476</v>
      </c>
      <c r="H40" s="288">
        <v>557</v>
      </c>
      <c r="I40" s="287">
        <v>286</v>
      </c>
      <c r="J40" s="77">
        <f t="shared" si="8"/>
        <v>51.34649910233393</v>
      </c>
      <c r="K40" s="290">
        <v>271</v>
      </c>
      <c r="L40" s="225">
        <f t="shared" si="3"/>
        <v>48.65350089766607</v>
      </c>
      <c r="M40" s="288">
        <v>11160</v>
      </c>
      <c r="N40" s="287">
        <v>5613</v>
      </c>
      <c r="O40" s="77">
        <f t="shared" si="4"/>
        <v>50.295698924731184</v>
      </c>
      <c r="P40" s="290">
        <v>5547</v>
      </c>
      <c r="Q40" s="225">
        <f t="shared" si="5"/>
        <v>49.704301075268816</v>
      </c>
      <c r="R40" s="288">
        <v>10960</v>
      </c>
      <c r="S40" s="287">
        <v>5518</v>
      </c>
      <c r="T40" s="77">
        <f t="shared" si="9"/>
        <v>50.34671532846715</v>
      </c>
      <c r="U40" s="290">
        <v>5442</v>
      </c>
      <c r="V40" s="225">
        <f t="shared" si="7"/>
        <v>49.65328467153285</v>
      </c>
      <c r="W40" s="288" t="s">
        <v>161</v>
      </c>
      <c r="X40" s="287" t="s">
        <v>161</v>
      </c>
      <c r="Y40" s="77" t="s">
        <v>161</v>
      </c>
      <c r="Z40" s="290" t="s">
        <v>161</v>
      </c>
      <c r="AA40" s="225" t="s">
        <v>161</v>
      </c>
      <c r="AB40" s="288" t="s">
        <v>161</v>
      </c>
      <c r="AC40" s="287" t="s">
        <v>161</v>
      </c>
      <c r="AD40" s="77" t="s">
        <v>161</v>
      </c>
      <c r="AE40" s="290" t="s">
        <v>161</v>
      </c>
      <c r="AF40" s="425" t="s">
        <v>161</v>
      </c>
    </row>
    <row r="41" spans="1:32" s="74" customFormat="1" ht="19.5" customHeight="1">
      <c r="A41" s="895" t="s">
        <v>139</v>
      </c>
      <c r="B41" s="238" t="s">
        <v>140</v>
      </c>
      <c r="C41" s="27">
        <v>3409</v>
      </c>
      <c r="D41" s="232">
        <v>1702</v>
      </c>
      <c r="E41" s="229">
        <f t="shared" si="1"/>
        <v>49.92666471105896</v>
      </c>
      <c r="F41" s="14">
        <v>1707</v>
      </c>
      <c r="G41" s="224">
        <f t="shared" si="2"/>
        <v>50.07333528894103</v>
      </c>
      <c r="H41" s="27">
        <v>3270</v>
      </c>
      <c r="I41" s="232">
        <v>1622</v>
      </c>
      <c r="J41" s="229">
        <f t="shared" si="8"/>
        <v>49.60244648318043</v>
      </c>
      <c r="K41" s="14">
        <v>1648</v>
      </c>
      <c r="L41" s="224">
        <f t="shared" si="3"/>
        <v>50.39755351681957</v>
      </c>
      <c r="M41" s="27">
        <v>938</v>
      </c>
      <c r="N41" s="232">
        <v>473</v>
      </c>
      <c r="O41" s="229">
        <f t="shared" si="4"/>
        <v>50.42643923240938</v>
      </c>
      <c r="P41" s="14">
        <v>465</v>
      </c>
      <c r="Q41" s="224">
        <f t="shared" si="5"/>
        <v>49.57356076759062</v>
      </c>
      <c r="R41" s="27">
        <v>835</v>
      </c>
      <c r="S41" s="232">
        <v>421</v>
      </c>
      <c r="T41" s="229">
        <f t="shared" si="9"/>
        <v>50.41916167664671</v>
      </c>
      <c r="U41" s="14">
        <v>414</v>
      </c>
      <c r="V41" s="224">
        <f t="shared" si="7"/>
        <v>49.58083832335329</v>
      </c>
      <c r="W41" s="27">
        <v>14977</v>
      </c>
      <c r="X41" s="232">
        <v>7501</v>
      </c>
      <c r="Y41" s="229">
        <f>X41/W41*100</f>
        <v>50.08346130733792</v>
      </c>
      <c r="Z41" s="14">
        <v>7476</v>
      </c>
      <c r="AA41" s="224">
        <f>Z41/W41*100</f>
        <v>49.91653869266208</v>
      </c>
      <c r="AB41" s="27">
        <v>14521</v>
      </c>
      <c r="AC41" s="232">
        <v>7260</v>
      </c>
      <c r="AD41" s="229">
        <f>AC41/AB41*100</f>
        <v>49.99655671097032</v>
      </c>
      <c r="AE41" s="14">
        <v>7261</v>
      </c>
      <c r="AF41" s="407">
        <f>AE41/AB41*100</f>
        <v>50.00344328902968</v>
      </c>
    </row>
    <row r="42" spans="1:32" s="74" customFormat="1" ht="19.5" customHeight="1">
      <c r="A42" s="896"/>
      <c r="B42" s="239" t="s">
        <v>141</v>
      </c>
      <c r="C42" s="42">
        <v>1125</v>
      </c>
      <c r="D42" s="90">
        <v>564</v>
      </c>
      <c r="E42" s="231">
        <f t="shared" si="1"/>
        <v>50.13333333333333</v>
      </c>
      <c r="F42" s="170">
        <v>561</v>
      </c>
      <c r="G42" s="226">
        <f t="shared" si="2"/>
        <v>49.86666666666667</v>
      </c>
      <c r="H42" s="42">
        <v>1035</v>
      </c>
      <c r="I42" s="90">
        <v>512</v>
      </c>
      <c r="J42" s="231">
        <f t="shared" si="8"/>
        <v>49.468599033816425</v>
      </c>
      <c r="K42" s="170">
        <v>523</v>
      </c>
      <c r="L42" s="226">
        <f t="shared" si="3"/>
        <v>50.53140096618357</v>
      </c>
      <c r="M42" s="42">
        <v>2694</v>
      </c>
      <c r="N42" s="90">
        <v>1310</v>
      </c>
      <c r="O42" s="231">
        <f t="shared" si="4"/>
        <v>48.62657757980698</v>
      </c>
      <c r="P42" s="170">
        <v>1384</v>
      </c>
      <c r="Q42" s="226">
        <f t="shared" si="5"/>
        <v>51.37342242019302</v>
      </c>
      <c r="R42" s="42">
        <v>2603</v>
      </c>
      <c r="S42" s="90">
        <v>1271</v>
      </c>
      <c r="T42" s="231">
        <f t="shared" si="9"/>
        <v>48.82827506723012</v>
      </c>
      <c r="U42" s="170">
        <v>1332</v>
      </c>
      <c r="V42" s="226">
        <f t="shared" si="7"/>
        <v>51.17172493276988</v>
      </c>
      <c r="W42" s="42" t="s">
        <v>161</v>
      </c>
      <c r="X42" s="90" t="s">
        <v>161</v>
      </c>
      <c r="Y42" s="231" t="s">
        <v>161</v>
      </c>
      <c r="Z42" s="170" t="s">
        <v>161</v>
      </c>
      <c r="AA42" s="226" t="s">
        <v>161</v>
      </c>
      <c r="AB42" s="42" t="s">
        <v>161</v>
      </c>
      <c r="AC42" s="90" t="s">
        <v>161</v>
      </c>
      <c r="AD42" s="231" t="s">
        <v>161</v>
      </c>
      <c r="AE42" s="170" t="s">
        <v>161</v>
      </c>
      <c r="AF42" s="423" t="s">
        <v>161</v>
      </c>
    </row>
    <row r="43" spans="1:32" s="74" customFormat="1" ht="19.5" customHeight="1">
      <c r="A43" s="896"/>
      <c r="B43" s="239" t="s">
        <v>142</v>
      </c>
      <c r="C43" s="42">
        <v>4347</v>
      </c>
      <c r="D43" s="89">
        <v>2235</v>
      </c>
      <c r="E43" s="75">
        <f t="shared" si="1"/>
        <v>51.414768806073155</v>
      </c>
      <c r="F43" s="261">
        <v>2112</v>
      </c>
      <c r="G43" s="226">
        <f t="shared" si="2"/>
        <v>48.585231193926845</v>
      </c>
      <c r="H43" s="42">
        <v>4149</v>
      </c>
      <c r="I43" s="89">
        <v>2116</v>
      </c>
      <c r="J43" s="75">
        <f t="shared" si="8"/>
        <v>51.00024102193299</v>
      </c>
      <c r="K43" s="261">
        <v>2033</v>
      </c>
      <c r="L43" s="226">
        <f t="shared" si="3"/>
        <v>48.99975897806701</v>
      </c>
      <c r="M43" s="42">
        <v>750</v>
      </c>
      <c r="N43" s="89">
        <v>366</v>
      </c>
      <c r="O43" s="75">
        <f t="shared" si="4"/>
        <v>48.8</v>
      </c>
      <c r="P43" s="261">
        <v>384</v>
      </c>
      <c r="Q43" s="226">
        <f t="shared" si="5"/>
        <v>51.2</v>
      </c>
      <c r="R43" s="42">
        <v>624</v>
      </c>
      <c r="S43" s="89">
        <v>295</v>
      </c>
      <c r="T43" s="75">
        <f t="shared" si="9"/>
        <v>47.27564102564102</v>
      </c>
      <c r="U43" s="261">
        <v>329</v>
      </c>
      <c r="V43" s="226">
        <f t="shared" si="7"/>
        <v>52.72435897435898</v>
      </c>
      <c r="W43" s="42" t="s">
        <v>161</v>
      </c>
      <c r="X43" s="89" t="s">
        <v>161</v>
      </c>
      <c r="Y43" s="75" t="s">
        <v>161</v>
      </c>
      <c r="Z43" s="261" t="s">
        <v>161</v>
      </c>
      <c r="AA43" s="226" t="s">
        <v>161</v>
      </c>
      <c r="AB43" s="42" t="s">
        <v>161</v>
      </c>
      <c r="AC43" s="89" t="s">
        <v>161</v>
      </c>
      <c r="AD43" s="75" t="s">
        <v>161</v>
      </c>
      <c r="AE43" s="261" t="s">
        <v>161</v>
      </c>
      <c r="AF43" s="423" t="s">
        <v>161</v>
      </c>
    </row>
    <row r="44" spans="1:32" s="74" customFormat="1" ht="19.5" customHeight="1">
      <c r="A44" s="896"/>
      <c r="B44" s="239" t="s">
        <v>143</v>
      </c>
      <c r="C44" s="42">
        <v>1069</v>
      </c>
      <c r="D44" s="90">
        <v>513</v>
      </c>
      <c r="E44" s="75">
        <f t="shared" si="1"/>
        <v>47.9887745556595</v>
      </c>
      <c r="F44" s="170">
        <v>556</v>
      </c>
      <c r="G44" s="226">
        <f t="shared" si="2"/>
        <v>52.0112254443405</v>
      </c>
      <c r="H44" s="42">
        <v>880</v>
      </c>
      <c r="I44" s="90">
        <v>418</v>
      </c>
      <c r="J44" s="75">
        <f t="shared" si="8"/>
        <v>47.5</v>
      </c>
      <c r="K44" s="170">
        <v>462</v>
      </c>
      <c r="L44" s="226">
        <f t="shared" si="3"/>
        <v>52.5</v>
      </c>
      <c r="M44" s="42">
        <v>990</v>
      </c>
      <c r="N44" s="90">
        <v>492</v>
      </c>
      <c r="O44" s="75">
        <f t="shared" si="4"/>
        <v>49.696969696969695</v>
      </c>
      <c r="P44" s="170">
        <v>498</v>
      </c>
      <c r="Q44" s="226">
        <f t="shared" si="5"/>
        <v>50.303030303030305</v>
      </c>
      <c r="R44" s="42">
        <v>993</v>
      </c>
      <c r="S44" s="90">
        <v>493</v>
      </c>
      <c r="T44" s="75">
        <f t="shared" si="9"/>
        <v>49.64753272910373</v>
      </c>
      <c r="U44" s="170">
        <v>500</v>
      </c>
      <c r="V44" s="226">
        <f t="shared" si="7"/>
        <v>50.35246727089627</v>
      </c>
      <c r="W44" s="42" t="s">
        <v>161</v>
      </c>
      <c r="X44" s="90" t="s">
        <v>161</v>
      </c>
      <c r="Y44" s="75" t="s">
        <v>161</v>
      </c>
      <c r="Z44" s="170" t="s">
        <v>161</v>
      </c>
      <c r="AA44" s="226" t="s">
        <v>161</v>
      </c>
      <c r="AB44" s="42" t="s">
        <v>161</v>
      </c>
      <c r="AC44" s="90" t="s">
        <v>161</v>
      </c>
      <c r="AD44" s="75" t="s">
        <v>161</v>
      </c>
      <c r="AE44" s="170" t="s">
        <v>161</v>
      </c>
      <c r="AF44" s="423" t="s">
        <v>161</v>
      </c>
    </row>
    <row r="45" spans="1:32" s="74" customFormat="1" ht="19.5" customHeight="1">
      <c r="A45" s="896"/>
      <c r="B45" s="239" t="s">
        <v>144</v>
      </c>
      <c r="C45" s="270">
        <v>3036</v>
      </c>
      <c r="D45" s="269">
        <v>1497</v>
      </c>
      <c r="E45" s="229">
        <f t="shared" si="1"/>
        <v>49.308300395256914</v>
      </c>
      <c r="F45" s="15">
        <v>1539</v>
      </c>
      <c r="G45" s="228">
        <f t="shared" si="2"/>
        <v>50.69169960474308</v>
      </c>
      <c r="H45" s="270">
        <v>2804</v>
      </c>
      <c r="I45" s="269">
        <v>1373</v>
      </c>
      <c r="J45" s="229">
        <f t="shared" si="8"/>
        <v>48.965763195435095</v>
      </c>
      <c r="K45" s="15">
        <v>1431</v>
      </c>
      <c r="L45" s="228">
        <f t="shared" si="3"/>
        <v>51.034236804564905</v>
      </c>
      <c r="M45" s="270">
        <v>4199</v>
      </c>
      <c r="N45" s="269">
        <v>2142</v>
      </c>
      <c r="O45" s="229">
        <f t="shared" si="4"/>
        <v>51.012145748987855</v>
      </c>
      <c r="P45" s="15">
        <v>2057</v>
      </c>
      <c r="Q45" s="228">
        <f t="shared" si="5"/>
        <v>48.987854251012145</v>
      </c>
      <c r="R45" s="270">
        <v>4140</v>
      </c>
      <c r="S45" s="269">
        <v>2125</v>
      </c>
      <c r="T45" s="229">
        <f t="shared" si="9"/>
        <v>51.328502415458935</v>
      </c>
      <c r="U45" s="15">
        <v>2015</v>
      </c>
      <c r="V45" s="228">
        <f t="shared" si="7"/>
        <v>48.671497584541065</v>
      </c>
      <c r="W45" s="270" t="s">
        <v>161</v>
      </c>
      <c r="X45" s="269" t="s">
        <v>161</v>
      </c>
      <c r="Y45" s="229" t="s">
        <v>161</v>
      </c>
      <c r="Z45" s="15" t="s">
        <v>161</v>
      </c>
      <c r="AA45" s="228" t="s">
        <v>161</v>
      </c>
      <c r="AB45" s="270" t="s">
        <v>161</v>
      </c>
      <c r="AC45" s="269" t="s">
        <v>161</v>
      </c>
      <c r="AD45" s="229" t="s">
        <v>161</v>
      </c>
      <c r="AE45" s="15" t="s">
        <v>161</v>
      </c>
      <c r="AF45" s="406" t="s">
        <v>161</v>
      </c>
    </row>
    <row r="46" spans="1:32" s="74" customFormat="1" ht="19.5" customHeight="1" thickBot="1">
      <c r="A46" s="897"/>
      <c r="B46" s="240" t="s">
        <v>145</v>
      </c>
      <c r="C46" s="319">
        <v>1699</v>
      </c>
      <c r="D46" s="287">
        <v>877</v>
      </c>
      <c r="E46" s="77">
        <f t="shared" si="1"/>
        <v>51.61859917598587</v>
      </c>
      <c r="F46" s="76">
        <v>822</v>
      </c>
      <c r="G46" s="227">
        <f t="shared" si="2"/>
        <v>48.38140082401413</v>
      </c>
      <c r="H46" s="319">
        <v>1051</v>
      </c>
      <c r="I46" s="287">
        <v>539</v>
      </c>
      <c r="J46" s="77">
        <f t="shared" si="8"/>
        <v>51.28449096098954</v>
      </c>
      <c r="K46" s="76">
        <v>512</v>
      </c>
      <c r="L46" s="227">
        <f t="shared" si="3"/>
        <v>48.71550903901047</v>
      </c>
      <c r="M46" s="319">
        <v>3202</v>
      </c>
      <c r="N46" s="287">
        <v>1596</v>
      </c>
      <c r="O46" s="77">
        <f t="shared" si="4"/>
        <v>49.84384759525297</v>
      </c>
      <c r="P46" s="76">
        <v>1606</v>
      </c>
      <c r="Q46" s="227">
        <f t="shared" si="5"/>
        <v>50.15615240474703</v>
      </c>
      <c r="R46" s="319">
        <v>3152</v>
      </c>
      <c r="S46" s="287">
        <v>1593</v>
      </c>
      <c r="T46" s="77">
        <f t="shared" si="9"/>
        <v>50.539340101522846</v>
      </c>
      <c r="U46" s="76">
        <v>1559</v>
      </c>
      <c r="V46" s="227">
        <f t="shared" si="7"/>
        <v>49.460659898477154</v>
      </c>
      <c r="W46" s="319" t="s">
        <v>161</v>
      </c>
      <c r="X46" s="287" t="s">
        <v>161</v>
      </c>
      <c r="Y46" s="77" t="s">
        <v>161</v>
      </c>
      <c r="Z46" s="76" t="s">
        <v>161</v>
      </c>
      <c r="AA46" s="227" t="s">
        <v>161</v>
      </c>
      <c r="AB46" s="319" t="s">
        <v>161</v>
      </c>
      <c r="AC46" s="287" t="s">
        <v>161</v>
      </c>
      <c r="AD46" s="77" t="s">
        <v>161</v>
      </c>
      <c r="AE46" s="76" t="s">
        <v>161</v>
      </c>
      <c r="AF46" s="421" t="s">
        <v>161</v>
      </c>
    </row>
    <row r="47" spans="1:32" s="74" customFormat="1" ht="19.5" customHeight="1">
      <c r="A47" s="895" t="s">
        <v>146</v>
      </c>
      <c r="B47" s="238" t="s">
        <v>147</v>
      </c>
      <c r="C47" s="27">
        <v>4290</v>
      </c>
      <c r="D47" s="232">
        <v>2196</v>
      </c>
      <c r="E47" s="229">
        <f t="shared" si="1"/>
        <v>51.18881118881119</v>
      </c>
      <c r="F47" s="261">
        <v>2094</v>
      </c>
      <c r="G47" s="224">
        <f t="shared" si="2"/>
        <v>48.81118881118881</v>
      </c>
      <c r="H47" s="27">
        <v>4036</v>
      </c>
      <c r="I47" s="232">
        <v>2051</v>
      </c>
      <c r="J47" s="229">
        <f t="shared" si="8"/>
        <v>50.81764122893955</v>
      </c>
      <c r="K47" s="261">
        <v>1985</v>
      </c>
      <c r="L47" s="224">
        <f t="shared" si="3"/>
        <v>49.18235877106046</v>
      </c>
      <c r="M47" s="27">
        <v>3784</v>
      </c>
      <c r="N47" s="232">
        <v>1922</v>
      </c>
      <c r="O47" s="229">
        <f t="shared" si="4"/>
        <v>50.79281183932347</v>
      </c>
      <c r="P47" s="261">
        <v>1862</v>
      </c>
      <c r="Q47" s="224">
        <f t="shared" si="5"/>
        <v>49.20718816067654</v>
      </c>
      <c r="R47" s="27">
        <v>3611</v>
      </c>
      <c r="S47" s="232">
        <v>1866</v>
      </c>
      <c r="T47" s="229">
        <f t="shared" si="9"/>
        <v>51.67543616726669</v>
      </c>
      <c r="U47" s="261">
        <v>1745</v>
      </c>
      <c r="V47" s="224">
        <f t="shared" si="7"/>
        <v>48.32456383273331</v>
      </c>
      <c r="W47" s="27">
        <v>10626</v>
      </c>
      <c r="X47" s="232">
        <v>5386</v>
      </c>
      <c r="Y47" s="229">
        <f>X47/W47*100</f>
        <v>50.68699416525504</v>
      </c>
      <c r="Z47" s="261">
        <v>5240</v>
      </c>
      <c r="AA47" s="224">
        <f>Z47/W47*100</f>
        <v>49.31300583474496</v>
      </c>
      <c r="AB47" s="27">
        <v>10529</v>
      </c>
      <c r="AC47" s="232">
        <v>5475</v>
      </c>
      <c r="AD47" s="229">
        <f>AC47/AB47*100</f>
        <v>51.999240193750595</v>
      </c>
      <c r="AE47" s="261">
        <v>5054</v>
      </c>
      <c r="AF47" s="407">
        <f>AE47/AB47*100</f>
        <v>48.000759806249405</v>
      </c>
    </row>
    <row r="48" spans="1:32" s="74" customFormat="1" ht="19.5" customHeight="1" thickBot="1">
      <c r="A48" s="897"/>
      <c r="B48" s="240" t="s">
        <v>148</v>
      </c>
      <c r="C48" s="288">
        <v>829</v>
      </c>
      <c r="D48" s="233">
        <v>419</v>
      </c>
      <c r="E48" s="77">
        <f t="shared" si="1"/>
        <v>50.542822677925216</v>
      </c>
      <c r="F48" s="76">
        <v>410</v>
      </c>
      <c r="G48" s="225">
        <f t="shared" si="2"/>
        <v>49.45717732207479</v>
      </c>
      <c r="H48" s="288">
        <v>760</v>
      </c>
      <c r="I48" s="233">
        <v>377</v>
      </c>
      <c r="J48" s="77">
        <f t="shared" si="8"/>
        <v>49.60526315789473</v>
      </c>
      <c r="K48" s="76">
        <v>383</v>
      </c>
      <c r="L48" s="225">
        <f t="shared" si="3"/>
        <v>50.39473684210526</v>
      </c>
      <c r="M48" s="288">
        <v>683</v>
      </c>
      <c r="N48" s="233">
        <v>340</v>
      </c>
      <c r="O48" s="77">
        <f t="shared" si="4"/>
        <v>49.780380673499266</v>
      </c>
      <c r="P48" s="76">
        <v>343</v>
      </c>
      <c r="Q48" s="225">
        <f t="shared" si="5"/>
        <v>50.219619326500734</v>
      </c>
      <c r="R48" s="288">
        <v>623</v>
      </c>
      <c r="S48" s="233">
        <v>310</v>
      </c>
      <c r="T48" s="77">
        <f t="shared" si="9"/>
        <v>49.75922953451043</v>
      </c>
      <c r="U48" s="76">
        <v>313</v>
      </c>
      <c r="V48" s="225">
        <f t="shared" si="7"/>
        <v>50.24077046548957</v>
      </c>
      <c r="W48" s="288" t="s">
        <v>161</v>
      </c>
      <c r="X48" s="233" t="s">
        <v>161</v>
      </c>
      <c r="Y48" s="77" t="s">
        <v>161</v>
      </c>
      <c r="Z48" s="76" t="s">
        <v>161</v>
      </c>
      <c r="AA48" s="225" t="s">
        <v>161</v>
      </c>
      <c r="AB48" s="288" t="s">
        <v>161</v>
      </c>
      <c r="AC48" s="233" t="s">
        <v>161</v>
      </c>
      <c r="AD48" s="77" t="s">
        <v>161</v>
      </c>
      <c r="AE48" s="76" t="s">
        <v>161</v>
      </c>
      <c r="AF48" s="425" t="s">
        <v>161</v>
      </c>
    </row>
    <row r="49" spans="1:32" s="74" customFormat="1" ht="19.5" customHeight="1" thickBot="1">
      <c r="A49" s="221" t="s">
        <v>149</v>
      </c>
      <c r="B49" s="242" t="s">
        <v>150</v>
      </c>
      <c r="C49" s="322">
        <v>81566</v>
      </c>
      <c r="D49" s="320">
        <v>42954</v>
      </c>
      <c r="E49" s="230">
        <f t="shared" si="1"/>
        <v>52.66164823578452</v>
      </c>
      <c r="F49" s="321">
        <v>38612</v>
      </c>
      <c r="G49" s="222">
        <f t="shared" si="2"/>
        <v>47.33835176421548</v>
      </c>
      <c r="H49" s="322">
        <v>93769</v>
      </c>
      <c r="I49" s="320">
        <v>49675</v>
      </c>
      <c r="J49" s="230">
        <f t="shared" si="8"/>
        <v>52.97593021147714</v>
      </c>
      <c r="K49" s="321">
        <v>44094</v>
      </c>
      <c r="L49" s="222">
        <f t="shared" si="3"/>
        <v>47.02406978852286</v>
      </c>
      <c r="M49" s="322">
        <v>101664</v>
      </c>
      <c r="N49" s="320">
        <v>52795</v>
      </c>
      <c r="O49" s="230">
        <f t="shared" si="4"/>
        <v>51.930870317909985</v>
      </c>
      <c r="P49" s="321">
        <v>48869</v>
      </c>
      <c r="Q49" s="222">
        <f t="shared" si="5"/>
        <v>48.06912968209002</v>
      </c>
      <c r="R49" s="322">
        <v>107639</v>
      </c>
      <c r="S49" s="320">
        <v>54829</v>
      </c>
      <c r="T49" s="230">
        <f t="shared" si="9"/>
        <v>50.93785709640558</v>
      </c>
      <c r="U49" s="321">
        <v>52810</v>
      </c>
      <c r="V49" s="222">
        <f t="shared" si="7"/>
        <v>49.06214290359443</v>
      </c>
      <c r="W49" s="322">
        <v>119810</v>
      </c>
      <c r="X49" s="320">
        <v>60434</v>
      </c>
      <c r="Y49" s="230">
        <f>X49/W49*100</f>
        <v>50.44153242634171</v>
      </c>
      <c r="Z49" s="321">
        <v>59376</v>
      </c>
      <c r="AA49" s="222">
        <f>Z49/W49*100</f>
        <v>49.55846757365829</v>
      </c>
      <c r="AB49" s="322">
        <v>128414</v>
      </c>
      <c r="AC49" s="320">
        <v>64679</v>
      </c>
      <c r="AD49" s="230">
        <f>AC49/AB49*100</f>
        <v>50.36756116934291</v>
      </c>
      <c r="AE49" s="321">
        <v>63735</v>
      </c>
      <c r="AF49" s="405">
        <f>AE49/AB49*100</f>
        <v>49.632438830657094</v>
      </c>
    </row>
    <row r="50" spans="1:32" s="74" customFormat="1" ht="19.5" customHeight="1">
      <c r="A50" s="895" t="s">
        <v>151</v>
      </c>
      <c r="B50" s="238" t="s">
        <v>152</v>
      </c>
      <c r="C50" s="27">
        <v>10191</v>
      </c>
      <c r="D50" s="232">
        <v>5187</v>
      </c>
      <c r="E50" s="229">
        <f t="shared" si="1"/>
        <v>50.897851045039744</v>
      </c>
      <c r="F50" s="325">
        <v>5004</v>
      </c>
      <c r="G50" s="224">
        <f t="shared" si="2"/>
        <v>49.102148954960256</v>
      </c>
      <c r="H50" s="27">
        <v>10136</v>
      </c>
      <c r="I50" s="232">
        <v>5181</v>
      </c>
      <c r="J50" s="229">
        <f t="shared" si="8"/>
        <v>51.11483820047356</v>
      </c>
      <c r="K50" s="325">
        <v>4955</v>
      </c>
      <c r="L50" s="224">
        <f t="shared" si="3"/>
        <v>48.885161799526436</v>
      </c>
      <c r="M50" s="27">
        <v>1096</v>
      </c>
      <c r="N50" s="232">
        <v>585</v>
      </c>
      <c r="O50" s="229">
        <f t="shared" si="4"/>
        <v>53.37591240875912</v>
      </c>
      <c r="P50" s="325">
        <v>511</v>
      </c>
      <c r="Q50" s="224">
        <f t="shared" si="5"/>
        <v>46.62408759124087</v>
      </c>
      <c r="R50" s="27">
        <v>1032</v>
      </c>
      <c r="S50" s="232">
        <v>539</v>
      </c>
      <c r="T50" s="229">
        <f t="shared" si="9"/>
        <v>52.22868217054264</v>
      </c>
      <c r="U50" s="325">
        <v>493</v>
      </c>
      <c r="V50" s="224">
        <f t="shared" si="7"/>
        <v>47.77131782945737</v>
      </c>
      <c r="W50" s="27">
        <v>24996</v>
      </c>
      <c r="X50" s="232">
        <v>12691</v>
      </c>
      <c r="Y50" s="229" t="s">
        <v>161</v>
      </c>
      <c r="Z50" s="325">
        <v>12305</v>
      </c>
      <c r="AA50" s="224" t="s">
        <v>161</v>
      </c>
      <c r="AB50" s="27">
        <v>24131</v>
      </c>
      <c r="AC50" s="232">
        <v>12261</v>
      </c>
      <c r="AD50" s="229">
        <f>AC50/AB50*100</f>
        <v>50.81016120343127</v>
      </c>
      <c r="AE50" s="325">
        <v>11870</v>
      </c>
      <c r="AF50" s="407">
        <f>AE50/AB50*100</f>
        <v>49.18983879656873</v>
      </c>
    </row>
    <row r="51" spans="1:32" s="74" customFormat="1" ht="19.5" customHeight="1">
      <c r="A51" s="896"/>
      <c r="B51" s="239" t="s">
        <v>153</v>
      </c>
      <c r="C51" s="42">
        <v>2282</v>
      </c>
      <c r="D51" s="89">
        <v>1178</v>
      </c>
      <c r="E51" s="231">
        <f t="shared" si="1"/>
        <v>51.6213847502191</v>
      </c>
      <c r="F51" s="274">
        <v>1104</v>
      </c>
      <c r="G51" s="228">
        <f t="shared" si="2"/>
        <v>48.37861524978089</v>
      </c>
      <c r="H51" s="42">
        <v>2232</v>
      </c>
      <c r="I51" s="89">
        <v>1148</v>
      </c>
      <c r="J51" s="231">
        <f t="shared" si="8"/>
        <v>51.4336917562724</v>
      </c>
      <c r="K51" s="274">
        <v>1084</v>
      </c>
      <c r="L51" s="228">
        <f t="shared" si="3"/>
        <v>48.5663082437276</v>
      </c>
      <c r="M51" s="42">
        <v>2180</v>
      </c>
      <c r="N51" s="89">
        <v>1128</v>
      </c>
      <c r="O51" s="231">
        <f t="shared" si="4"/>
        <v>51.74311926605505</v>
      </c>
      <c r="P51" s="274">
        <v>1052</v>
      </c>
      <c r="Q51" s="228">
        <f t="shared" si="5"/>
        <v>48.25688073394495</v>
      </c>
      <c r="R51" s="42">
        <v>2115</v>
      </c>
      <c r="S51" s="89">
        <v>1087</v>
      </c>
      <c r="T51" s="231">
        <f t="shared" si="9"/>
        <v>51.39479905437352</v>
      </c>
      <c r="U51" s="274">
        <v>1028</v>
      </c>
      <c r="V51" s="228">
        <f t="shared" si="7"/>
        <v>48.60520094562648</v>
      </c>
      <c r="W51" s="42" t="s">
        <v>161</v>
      </c>
      <c r="X51" s="89" t="s">
        <v>161</v>
      </c>
      <c r="Y51" s="231" t="s">
        <v>161</v>
      </c>
      <c r="Z51" s="274" t="s">
        <v>161</v>
      </c>
      <c r="AA51" s="228" t="s">
        <v>161</v>
      </c>
      <c r="AB51" s="42" t="s">
        <v>161</v>
      </c>
      <c r="AC51" s="89" t="s">
        <v>161</v>
      </c>
      <c r="AD51" s="231" t="s">
        <v>161</v>
      </c>
      <c r="AE51" s="274" t="s">
        <v>161</v>
      </c>
      <c r="AF51" s="406" t="s">
        <v>161</v>
      </c>
    </row>
    <row r="52" spans="1:32" s="74" customFormat="1" ht="19.5" customHeight="1" thickBot="1">
      <c r="A52" s="897"/>
      <c r="B52" s="240" t="s">
        <v>154</v>
      </c>
      <c r="C52" s="319">
        <v>1393</v>
      </c>
      <c r="D52" s="287">
        <v>736</v>
      </c>
      <c r="E52" s="77">
        <f t="shared" si="1"/>
        <v>52.835606604450824</v>
      </c>
      <c r="F52" s="290">
        <v>657</v>
      </c>
      <c r="G52" s="225">
        <f t="shared" si="2"/>
        <v>47.164393395549176</v>
      </c>
      <c r="H52" s="319">
        <v>1190</v>
      </c>
      <c r="I52" s="287">
        <v>634</v>
      </c>
      <c r="J52" s="77">
        <f t="shared" si="8"/>
        <v>53.27731092436975</v>
      </c>
      <c r="K52" s="290">
        <v>556</v>
      </c>
      <c r="L52" s="225">
        <f t="shared" si="3"/>
        <v>46.72268907563025</v>
      </c>
      <c r="M52" s="319">
        <v>9952</v>
      </c>
      <c r="N52" s="287">
        <v>5077</v>
      </c>
      <c r="O52" s="77">
        <f t="shared" si="4"/>
        <v>51.01487138263665</v>
      </c>
      <c r="P52" s="290">
        <v>4875</v>
      </c>
      <c r="Q52" s="225">
        <f t="shared" si="5"/>
        <v>48.985128617363344</v>
      </c>
      <c r="R52" s="319">
        <v>9702</v>
      </c>
      <c r="S52" s="287">
        <v>4934</v>
      </c>
      <c r="T52" s="77">
        <f t="shared" si="9"/>
        <v>50.855493712636566</v>
      </c>
      <c r="U52" s="290">
        <v>4768</v>
      </c>
      <c r="V52" s="225">
        <f t="shared" si="7"/>
        <v>49.144506287363434</v>
      </c>
      <c r="W52" s="319" t="s">
        <v>161</v>
      </c>
      <c r="X52" s="287" t="s">
        <v>161</v>
      </c>
      <c r="Y52" s="77" t="s">
        <v>161</v>
      </c>
      <c r="Z52" s="290" t="s">
        <v>161</v>
      </c>
      <c r="AA52" s="225" t="s">
        <v>161</v>
      </c>
      <c r="AB52" s="319" t="s">
        <v>161</v>
      </c>
      <c r="AC52" s="287" t="s">
        <v>161</v>
      </c>
      <c r="AD52" s="77" t="s">
        <v>161</v>
      </c>
      <c r="AE52" s="290" t="s">
        <v>161</v>
      </c>
      <c r="AF52" s="425" t="s">
        <v>161</v>
      </c>
    </row>
    <row r="53" spans="1:32" s="74" customFormat="1" ht="19.5" customHeight="1">
      <c r="A53" s="895" t="s">
        <v>155</v>
      </c>
      <c r="B53" s="238" t="s">
        <v>156</v>
      </c>
      <c r="C53" s="27">
        <v>20066</v>
      </c>
      <c r="D53" s="232">
        <v>9998</v>
      </c>
      <c r="E53" s="229">
        <f t="shared" si="1"/>
        <v>49.82557560051829</v>
      </c>
      <c r="F53" s="14">
        <v>10068</v>
      </c>
      <c r="G53" s="235">
        <f t="shared" si="2"/>
        <v>50.17442439948171</v>
      </c>
      <c r="H53" s="27">
        <v>20235</v>
      </c>
      <c r="I53" s="232">
        <v>10164</v>
      </c>
      <c r="J53" s="229">
        <f t="shared" si="8"/>
        <v>50.22979985174203</v>
      </c>
      <c r="K53" s="14">
        <v>10071</v>
      </c>
      <c r="L53" s="235">
        <f t="shared" si="3"/>
        <v>49.77020014825797</v>
      </c>
      <c r="M53" s="27">
        <v>1856</v>
      </c>
      <c r="N53" s="232">
        <v>894</v>
      </c>
      <c r="O53" s="229">
        <f t="shared" si="4"/>
        <v>48.168103448275865</v>
      </c>
      <c r="P53" s="14">
        <v>962</v>
      </c>
      <c r="Q53" s="235">
        <f t="shared" si="5"/>
        <v>51.831896551724135</v>
      </c>
      <c r="R53" s="27">
        <v>1751</v>
      </c>
      <c r="S53" s="232">
        <v>836</v>
      </c>
      <c r="T53" s="229">
        <f t="shared" si="9"/>
        <v>47.74414620217019</v>
      </c>
      <c r="U53" s="14">
        <v>915</v>
      </c>
      <c r="V53" s="235">
        <f t="shared" si="7"/>
        <v>52.25585379782981</v>
      </c>
      <c r="W53" s="27">
        <v>36776</v>
      </c>
      <c r="X53" s="232">
        <v>18598</v>
      </c>
      <c r="Y53" s="229">
        <f>X53/W53*100</f>
        <v>50.571024581248636</v>
      </c>
      <c r="Z53" s="14">
        <v>18178</v>
      </c>
      <c r="AA53" s="235">
        <f>Z53/W53*100</f>
        <v>49.42897541875136</v>
      </c>
      <c r="AB53" s="27">
        <v>36578</v>
      </c>
      <c r="AC53" s="232">
        <v>18498</v>
      </c>
      <c r="AD53" s="229">
        <f>AC53/AB53*100</f>
        <v>50.571381704849905</v>
      </c>
      <c r="AE53" s="14">
        <v>18080</v>
      </c>
      <c r="AF53" s="420">
        <f>AE53/AB53*100</f>
        <v>49.42861829515009</v>
      </c>
    </row>
    <row r="54" spans="1:32" s="74" customFormat="1" ht="19.5" customHeight="1" thickBot="1">
      <c r="A54" s="897"/>
      <c r="B54" s="240" t="s">
        <v>157</v>
      </c>
      <c r="C54" s="319">
        <v>1981</v>
      </c>
      <c r="D54" s="287">
        <v>937</v>
      </c>
      <c r="E54" s="77">
        <f t="shared" si="1"/>
        <v>47.29934376577486</v>
      </c>
      <c r="F54" s="321">
        <v>1044</v>
      </c>
      <c r="G54" s="225">
        <f t="shared" si="2"/>
        <v>52.70065623422514</v>
      </c>
      <c r="H54" s="319">
        <v>1933</v>
      </c>
      <c r="I54" s="287">
        <v>923</v>
      </c>
      <c r="J54" s="77">
        <f>I54/H54*100</f>
        <v>47.74961200206933</v>
      </c>
      <c r="K54" s="321">
        <v>1010</v>
      </c>
      <c r="L54" s="225">
        <f t="shared" si="3"/>
        <v>52.25038799793068</v>
      </c>
      <c r="M54" s="319">
        <v>20114</v>
      </c>
      <c r="N54" s="287">
        <v>10116</v>
      </c>
      <c r="O54" s="77">
        <f t="shared" si="4"/>
        <v>50.2933280302277</v>
      </c>
      <c r="P54" s="321">
        <v>9998</v>
      </c>
      <c r="Q54" s="225">
        <f t="shared" si="5"/>
        <v>49.7066719697723</v>
      </c>
      <c r="R54" s="319">
        <v>19791</v>
      </c>
      <c r="S54" s="287">
        <v>9959</v>
      </c>
      <c r="T54" s="77">
        <f t="shared" si="9"/>
        <v>50.320852912940225</v>
      </c>
      <c r="U54" s="321">
        <v>9832</v>
      </c>
      <c r="V54" s="225">
        <f t="shared" si="7"/>
        <v>49.679147087059775</v>
      </c>
      <c r="W54" s="319" t="s">
        <v>161</v>
      </c>
      <c r="X54" s="287" t="s">
        <v>161</v>
      </c>
      <c r="Y54" s="77" t="s">
        <v>161</v>
      </c>
      <c r="Z54" s="321" t="s">
        <v>161</v>
      </c>
      <c r="AA54" s="225" t="s">
        <v>161</v>
      </c>
      <c r="AB54" s="319" t="s">
        <v>161</v>
      </c>
      <c r="AC54" s="287" t="s">
        <v>161</v>
      </c>
      <c r="AD54" s="77" t="s">
        <v>161</v>
      </c>
      <c r="AE54" s="321" t="s">
        <v>161</v>
      </c>
      <c r="AF54" s="425" t="s">
        <v>161</v>
      </c>
    </row>
    <row r="55" spans="1:32" s="74" customFormat="1" ht="19.5" customHeight="1" thickBot="1">
      <c r="A55" s="220" t="s">
        <v>158</v>
      </c>
      <c r="B55" s="243" t="s">
        <v>159</v>
      </c>
      <c r="C55" s="326">
        <v>9105</v>
      </c>
      <c r="D55" s="327">
        <v>4445</v>
      </c>
      <c r="E55" s="245">
        <f t="shared" si="1"/>
        <v>48.81933003844042</v>
      </c>
      <c r="F55" s="237">
        <v>4660</v>
      </c>
      <c r="G55" s="223">
        <f t="shared" si="2"/>
        <v>51.18066996155958</v>
      </c>
      <c r="H55" s="326">
        <v>9051</v>
      </c>
      <c r="I55" s="327">
        <v>4438</v>
      </c>
      <c r="J55" s="245">
        <f>I55/H55*100</f>
        <v>49.033255993812844</v>
      </c>
      <c r="K55" s="237">
        <v>4613</v>
      </c>
      <c r="L55" s="223">
        <f t="shared" si="3"/>
        <v>50.966744006187156</v>
      </c>
      <c r="M55" s="326">
        <v>8956</v>
      </c>
      <c r="N55" s="327">
        <v>4396</v>
      </c>
      <c r="O55" s="245">
        <f t="shared" si="4"/>
        <v>49.08441268423404</v>
      </c>
      <c r="P55" s="237">
        <v>4560</v>
      </c>
      <c r="Q55" s="223">
        <f t="shared" si="5"/>
        <v>50.91558731576596</v>
      </c>
      <c r="R55" s="326">
        <v>8799</v>
      </c>
      <c r="S55" s="327">
        <v>4341</v>
      </c>
      <c r="T55" s="245">
        <f t="shared" si="9"/>
        <v>49.335151721786566</v>
      </c>
      <c r="U55" s="237">
        <v>4458</v>
      </c>
      <c r="V55" s="223">
        <f t="shared" si="7"/>
        <v>50.664848278213434</v>
      </c>
      <c r="W55" s="326">
        <v>16218</v>
      </c>
      <c r="X55" s="327">
        <v>8071</v>
      </c>
      <c r="Y55" s="245">
        <f>X55/W55*100</f>
        <v>49.76569244049821</v>
      </c>
      <c r="Z55" s="237">
        <v>8147</v>
      </c>
      <c r="AA55" s="223">
        <f>Z55/W55*100</f>
        <v>50.23430755950179</v>
      </c>
      <c r="AB55" s="326">
        <v>15864</v>
      </c>
      <c r="AC55" s="327">
        <v>7887</v>
      </c>
      <c r="AD55" s="245">
        <f>AC55/AB55*100</f>
        <v>49.71633888048411</v>
      </c>
      <c r="AE55" s="237">
        <v>7977</v>
      </c>
      <c r="AF55" s="408">
        <f>AE55/AB55*100</f>
        <v>50.28366111951589</v>
      </c>
    </row>
    <row r="56" spans="1:32" ht="14.25" customHeight="1" thickTop="1">
      <c r="A56" s="744"/>
      <c r="B56" s="744"/>
      <c r="C56" s="744"/>
      <c r="D56" s="744"/>
      <c r="E56" s="744"/>
      <c r="F56" s="744"/>
      <c r="G56" s="744"/>
      <c r="H56" s="744"/>
      <c r="I56" s="744"/>
      <c r="J56" s="744"/>
      <c r="K56" s="744"/>
      <c r="L56" s="744"/>
      <c r="M56" s="744"/>
      <c r="N56" s="744"/>
      <c r="O56" s="744"/>
      <c r="P56" s="744"/>
      <c r="Q56" s="744"/>
      <c r="R56" s="744"/>
      <c r="S56" s="744"/>
      <c r="T56" s="744"/>
      <c r="U56" s="744"/>
      <c r="V56" s="744"/>
      <c r="W56" s="744"/>
      <c r="X56" s="744"/>
      <c r="Y56" s="744"/>
      <c r="Z56" s="744"/>
      <c r="AA56" s="744"/>
      <c r="AB56" s="744"/>
      <c r="AC56" s="744"/>
      <c r="AD56" s="744"/>
      <c r="AE56" s="744"/>
      <c r="AF56" s="744"/>
    </row>
    <row r="57" spans="1:22" ht="14.25" customHeight="1">
      <c r="A57" s="791" t="s">
        <v>165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6"/>
      <c r="S57" s="6"/>
      <c r="T57" s="6"/>
      <c r="U57" s="6"/>
      <c r="V57" s="6"/>
    </row>
    <row r="58" spans="1:22" ht="14.25" customHeight="1">
      <c r="A58" s="791" t="s">
        <v>211</v>
      </c>
      <c r="B58" s="802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6"/>
      <c r="S58" s="6"/>
      <c r="T58" s="6"/>
      <c r="U58" s="6"/>
      <c r="V58" s="6"/>
    </row>
    <row r="59" spans="1:28" ht="14.25" customHeight="1">
      <c r="A59" s="791" t="s">
        <v>180</v>
      </c>
      <c r="B59" s="791"/>
      <c r="C59" s="791"/>
      <c r="D59" s="791"/>
      <c r="E59" s="791"/>
      <c r="F59" s="791"/>
      <c r="G59" s="791"/>
      <c r="H59" s="791"/>
      <c r="I59" s="79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73"/>
      <c r="Y59" s="373"/>
      <c r="Z59" s="374"/>
      <c r="AA59" s="374"/>
      <c r="AB59" s="374"/>
    </row>
    <row r="60" spans="1:28" ht="14.25" customHeight="1">
      <c r="A60" s="791" t="s">
        <v>182</v>
      </c>
      <c r="B60" s="791"/>
      <c r="C60" s="791"/>
      <c r="D60" s="791"/>
      <c r="E60" s="791"/>
      <c r="F60" s="791"/>
      <c r="G60" s="791"/>
      <c r="H60" s="791"/>
      <c r="I60" s="791"/>
      <c r="X60" s="402"/>
      <c r="Y60" s="402"/>
      <c r="Z60" s="402"/>
      <c r="AA60" s="402"/>
      <c r="AB60" s="402"/>
    </row>
    <row r="61" spans="1:25" ht="12.75">
      <c r="A61" s="249"/>
      <c r="B61" s="249"/>
      <c r="C61" s="249"/>
      <c r="D61" s="249"/>
      <c r="E61" s="249"/>
      <c r="I61" s="249"/>
      <c r="R61" s="249"/>
      <c r="S61" s="249"/>
      <c r="X61" s="361"/>
      <c r="Y61" s="375"/>
    </row>
    <row r="62" spans="1:28" ht="12.75">
      <c r="A62" s="249"/>
      <c r="B62" s="249"/>
      <c r="D62" s="328"/>
      <c r="I62" s="249"/>
      <c r="R62" s="249"/>
      <c r="S62" s="249"/>
      <c r="X62" s="402"/>
      <c r="Y62" s="402"/>
      <c r="Z62" s="402"/>
      <c r="AA62" s="402"/>
      <c r="AB62" s="402"/>
    </row>
    <row r="63" spans="1:30" ht="12.75">
      <c r="A63" s="249"/>
      <c r="B63" s="249"/>
      <c r="D63" s="328"/>
      <c r="G63" s="23" t="s">
        <v>15</v>
      </c>
      <c r="I63" s="249"/>
      <c r="R63" s="249"/>
      <c r="S63" s="249"/>
      <c r="X63" s="361"/>
      <c r="Y63" s="375"/>
      <c r="AD63" s="403"/>
    </row>
    <row r="64" spans="4:28" ht="12.75">
      <c r="D64" s="3" t="s">
        <v>93</v>
      </c>
      <c r="X64" s="402"/>
      <c r="Y64" s="402"/>
      <c r="Z64" s="402"/>
      <c r="AA64" s="402"/>
      <c r="AB64" s="402"/>
    </row>
    <row r="65" spans="4:25" ht="12.75">
      <c r="D65" s="328"/>
      <c r="X65" s="361"/>
      <c r="Y65" s="375"/>
    </row>
    <row r="66" spans="24:28" ht="12.75">
      <c r="X66" s="402"/>
      <c r="Y66" s="402"/>
      <c r="Z66" s="402"/>
      <c r="AA66" s="402"/>
      <c r="AB66" s="402"/>
    </row>
    <row r="67" spans="24:25" ht="12.75">
      <c r="X67" s="361"/>
      <c r="Y67" s="375"/>
    </row>
    <row r="68" spans="24:28" ht="12.75">
      <c r="X68" s="402"/>
      <c r="Y68" s="402"/>
      <c r="Z68" s="402"/>
      <c r="AA68" s="402"/>
      <c r="AB68" s="402"/>
    </row>
    <row r="69" spans="24:25" ht="12.75">
      <c r="X69" s="361"/>
      <c r="Y69" s="375"/>
    </row>
    <row r="70" spans="5:28" ht="12.75">
      <c r="E70" s="328"/>
      <c r="X70" s="402"/>
      <c r="Y70" s="402"/>
      <c r="Z70" s="402"/>
      <c r="AA70" s="402"/>
      <c r="AB70" s="402"/>
    </row>
    <row r="71" spans="24:25" ht="12.75">
      <c r="X71" s="361"/>
      <c r="Y71" s="375"/>
    </row>
    <row r="72" spans="24:28" ht="12.75">
      <c r="X72" s="402"/>
      <c r="Y72" s="402"/>
      <c r="Z72" s="402"/>
      <c r="AA72" s="402"/>
      <c r="AB72" s="402"/>
    </row>
    <row r="73" spans="24:25" ht="12.75">
      <c r="X73" s="361"/>
      <c r="Y73" s="375"/>
    </row>
    <row r="74" spans="24:28" ht="12.75">
      <c r="X74" s="402"/>
      <c r="Y74" s="402"/>
      <c r="Z74" s="402"/>
      <c r="AA74" s="402"/>
      <c r="AB74" s="402"/>
    </row>
    <row r="75" spans="24:27" ht="12.75">
      <c r="X75" s="361"/>
      <c r="Y75" s="375"/>
      <c r="Z75" s="362"/>
      <c r="AA75" s="362"/>
    </row>
    <row r="76" spans="24:28" ht="12.75">
      <c r="X76" s="402"/>
      <c r="Y76" s="402"/>
      <c r="Z76" s="402"/>
      <c r="AA76" s="402"/>
      <c r="AB76" s="402"/>
    </row>
    <row r="77" spans="24:25" ht="12.75">
      <c r="X77" s="361"/>
      <c r="Y77" s="375"/>
    </row>
    <row r="78" spans="24:28" ht="12.75">
      <c r="X78" s="402"/>
      <c r="Y78" s="402"/>
      <c r="Z78" s="402"/>
      <c r="AA78" s="402"/>
      <c r="AB78" s="402"/>
    </row>
    <row r="79" spans="24:25" ht="12.75">
      <c r="X79" s="361"/>
      <c r="Y79" s="375"/>
    </row>
    <row r="80" spans="24:28" ht="12.75">
      <c r="X80" s="402"/>
      <c r="Y80" s="402"/>
      <c r="Z80" s="402"/>
      <c r="AA80" s="402"/>
      <c r="AB80" s="402"/>
    </row>
    <row r="81" spans="24:25" ht="12.75">
      <c r="X81" s="361"/>
      <c r="Y81" s="375"/>
    </row>
    <row r="82" spans="24:28" ht="12.75">
      <c r="X82" s="402"/>
      <c r="Y82" s="402"/>
      <c r="Z82" s="402"/>
      <c r="AA82" s="402"/>
      <c r="AB82" s="402"/>
    </row>
    <row r="83" spans="24:30" ht="12.75">
      <c r="X83" s="361"/>
      <c r="Y83" s="375"/>
      <c r="AD83" s="404"/>
    </row>
    <row r="84" spans="24:28" ht="12.75">
      <c r="X84" s="402"/>
      <c r="Y84" s="402"/>
      <c r="Z84" s="402"/>
      <c r="AA84" s="402"/>
      <c r="AB84" s="402"/>
    </row>
    <row r="85" spans="24:25" ht="12.75">
      <c r="X85" s="361"/>
      <c r="Y85" s="375"/>
    </row>
    <row r="86" spans="24:28" ht="12.75">
      <c r="X86" s="402"/>
      <c r="Y86" s="402"/>
      <c r="Z86" s="402"/>
      <c r="AA86" s="402"/>
      <c r="AB86" s="402"/>
    </row>
    <row r="87" spans="24:25" ht="12.75">
      <c r="X87" s="361"/>
      <c r="Y87" s="375"/>
    </row>
    <row r="88" spans="24:28" ht="12.75">
      <c r="X88" s="402"/>
      <c r="Y88" s="402"/>
      <c r="Z88" s="402"/>
      <c r="AA88" s="402"/>
      <c r="AB88" s="402"/>
    </row>
    <row r="89" spans="24:25" ht="12.75">
      <c r="X89" s="361"/>
      <c r="Y89" s="375"/>
    </row>
    <row r="90" spans="24:28" ht="12.75">
      <c r="X90" s="402"/>
      <c r="Y90" s="402"/>
      <c r="Z90" s="402"/>
      <c r="AA90" s="402"/>
      <c r="AB90" s="402"/>
    </row>
    <row r="91" spans="24:25" ht="12.75">
      <c r="X91" s="361"/>
      <c r="Y91" s="375"/>
    </row>
  </sheetData>
  <sheetProtection/>
  <mergeCells count="57">
    <mergeCell ref="A59:I59"/>
    <mergeCell ref="A60:I60"/>
    <mergeCell ref="W5:AA5"/>
    <mergeCell ref="W6:W7"/>
    <mergeCell ref="X6:X7"/>
    <mergeCell ref="Y6:Y7"/>
    <mergeCell ref="Z6:Z7"/>
    <mergeCell ref="AA6:AA7"/>
    <mergeCell ref="C6:C7"/>
    <mergeCell ref="A58:Q58"/>
    <mergeCell ref="A31:A33"/>
    <mergeCell ref="A36:A37"/>
    <mergeCell ref="A38:A40"/>
    <mergeCell ref="A57:Q57"/>
    <mergeCell ref="A41:A46"/>
    <mergeCell ref="A47:A48"/>
    <mergeCell ref="A50:A52"/>
    <mergeCell ref="A53:A54"/>
    <mergeCell ref="A56:AF56"/>
    <mergeCell ref="A8:A12"/>
    <mergeCell ref="A26:A30"/>
    <mergeCell ref="A13:A14"/>
    <mergeCell ref="A15:A17"/>
    <mergeCell ref="A18:A25"/>
    <mergeCell ref="B5:B7"/>
    <mergeCell ref="A5:A7"/>
    <mergeCell ref="D6:D7"/>
    <mergeCell ref="E6:E7"/>
    <mergeCell ref="F6:F7"/>
    <mergeCell ref="Q6:Q7"/>
    <mergeCell ref="G6:G7"/>
    <mergeCell ref="P6:P7"/>
    <mergeCell ref="H6:H7"/>
    <mergeCell ref="I6:I7"/>
    <mergeCell ref="M5:Q5"/>
    <mergeCell ref="L6:L7"/>
    <mergeCell ref="M6:M7"/>
    <mergeCell ref="N6:N7"/>
    <mergeCell ref="O6:O7"/>
    <mergeCell ref="J6:J7"/>
    <mergeCell ref="K6:K7"/>
    <mergeCell ref="A2:AF2"/>
    <mergeCell ref="A3:AF4"/>
    <mergeCell ref="AB5:AF5"/>
    <mergeCell ref="AB6:AB7"/>
    <mergeCell ref="AC6:AC7"/>
    <mergeCell ref="AD6:AD7"/>
    <mergeCell ref="AE6:AE7"/>
    <mergeCell ref="AF6:AF7"/>
    <mergeCell ref="C5:G5"/>
    <mergeCell ref="H5:L5"/>
    <mergeCell ref="R5:V5"/>
    <mergeCell ref="R6:R7"/>
    <mergeCell ref="S6:S7"/>
    <mergeCell ref="T6:T7"/>
    <mergeCell ref="U6:U7"/>
    <mergeCell ref="V6:V7"/>
  </mergeCells>
  <hyperlinks>
    <hyperlink ref="A1" r:id="rId1" display="http://kayham.erciyes.edu.tr/"/>
  </hyperlinks>
  <printOptions/>
  <pageMargins left="0.82" right="0.24" top="1" bottom="1" header="0.5" footer="0.5"/>
  <pageSetup horizontalDpi="600" verticalDpi="600" orientation="landscape" paperSize="9" scale="8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2.125" style="0" customWidth="1"/>
    <col min="2" max="2" width="25.125" style="71" customWidth="1"/>
    <col min="3" max="6" width="13.25390625" style="71" customWidth="1"/>
    <col min="7" max="7" width="12.875" style="0" customWidth="1"/>
  </cols>
  <sheetData>
    <row r="1" spans="1:7" ht="13.5" thickBot="1">
      <c r="A1" s="4" t="s">
        <v>18</v>
      </c>
      <c r="G1" s="305" t="s">
        <v>16</v>
      </c>
    </row>
    <row r="2" spans="1:7" ht="25.5" customHeight="1" thickBot="1" thickTop="1">
      <c r="A2" s="824" t="s">
        <v>12</v>
      </c>
      <c r="B2" s="825"/>
      <c r="C2" s="905"/>
      <c r="D2" s="905"/>
      <c r="E2" s="905"/>
      <c r="F2" s="905"/>
      <c r="G2" s="826"/>
    </row>
    <row r="3" spans="1:7" ht="27" customHeight="1">
      <c r="A3" s="888" t="s">
        <v>253</v>
      </c>
      <c r="B3" s="810"/>
      <c r="C3" s="906"/>
      <c r="D3" s="906"/>
      <c r="E3" s="906"/>
      <c r="F3" s="906"/>
      <c r="G3" s="831"/>
    </row>
    <row r="4" spans="1:7" ht="19.5" customHeight="1" thickBot="1">
      <c r="A4" s="889"/>
      <c r="B4" s="890"/>
      <c r="C4" s="907"/>
      <c r="D4" s="907"/>
      <c r="E4" s="907"/>
      <c r="F4" s="907"/>
      <c r="G4" s="891"/>
    </row>
    <row r="5" spans="1:7" ht="19.5" customHeight="1" thickBot="1">
      <c r="A5" s="901" t="s">
        <v>94</v>
      </c>
      <c r="B5" s="899" t="s">
        <v>95</v>
      </c>
      <c r="C5" s="452">
        <v>2015</v>
      </c>
      <c r="D5" s="452">
        <v>2016</v>
      </c>
      <c r="E5" s="452">
        <v>2017</v>
      </c>
      <c r="F5" s="452">
        <v>2018</v>
      </c>
      <c r="G5" s="426">
        <v>2019</v>
      </c>
    </row>
    <row r="6" spans="1:7" s="74" customFormat="1" ht="19.5" customHeight="1">
      <c r="A6" s="901"/>
      <c r="B6" s="899"/>
      <c r="C6" s="908" t="s">
        <v>55</v>
      </c>
      <c r="D6" s="908" t="s">
        <v>55</v>
      </c>
      <c r="E6" s="908" t="s">
        <v>55</v>
      </c>
      <c r="F6" s="908" t="s">
        <v>55</v>
      </c>
      <c r="G6" s="903" t="s">
        <v>55</v>
      </c>
    </row>
    <row r="7" spans="1:7" s="74" customFormat="1" ht="19.5" customHeight="1" thickBot="1">
      <c r="A7" s="902"/>
      <c r="B7" s="900"/>
      <c r="C7" s="909"/>
      <c r="D7" s="909"/>
      <c r="E7" s="909"/>
      <c r="F7" s="909"/>
      <c r="G7" s="904"/>
    </row>
    <row r="8" spans="1:7" s="74" customFormat="1" ht="19.5" customHeight="1">
      <c r="A8" s="895" t="s">
        <v>96</v>
      </c>
      <c r="B8" s="238" t="s">
        <v>97</v>
      </c>
      <c r="C8" s="453">
        <v>388364</v>
      </c>
      <c r="D8" s="453">
        <v>393300</v>
      </c>
      <c r="E8" s="453">
        <v>393844</v>
      </c>
      <c r="F8" s="453" t="s">
        <v>161</v>
      </c>
      <c r="G8" s="442" t="s">
        <v>244</v>
      </c>
    </row>
    <row r="9" spans="1:7" s="74" customFormat="1" ht="19.5" customHeight="1">
      <c r="A9" s="896"/>
      <c r="B9" s="239" t="s">
        <v>98</v>
      </c>
      <c r="C9" s="454" t="s">
        <v>161</v>
      </c>
      <c r="D9" s="454" t="s">
        <v>161</v>
      </c>
      <c r="E9" s="454" t="s">
        <v>161</v>
      </c>
      <c r="F9" s="454" t="s">
        <v>161</v>
      </c>
      <c r="G9" s="443" t="s">
        <v>161</v>
      </c>
    </row>
    <row r="10" spans="1:7" s="74" customFormat="1" ht="19.5" customHeight="1">
      <c r="A10" s="896"/>
      <c r="B10" s="239" t="s">
        <v>99</v>
      </c>
      <c r="C10" s="455" t="s">
        <v>161</v>
      </c>
      <c r="D10" s="455" t="s">
        <v>161</v>
      </c>
      <c r="E10" s="455" t="s">
        <v>161</v>
      </c>
      <c r="F10" s="455" t="s">
        <v>161</v>
      </c>
      <c r="G10" s="444" t="s">
        <v>161</v>
      </c>
    </row>
    <row r="11" spans="1:7" s="74" customFormat="1" ht="19.5" customHeight="1">
      <c r="A11" s="896"/>
      <c r="B11" s="239" t="s">
        <v>100</v>
      </c>
      <c r="C11" s="454" t="s">
        <v>161</v>
      </c>
      <c r="D11" s="454" t="s">
        <v>161</v>
      </c>
      <c r="E11" s="454" t="s">
        <v>161</v>
      </c>
      <c r="F11" s="454" t="s">
        <v>161</v>
      </c>
      <c r="G11" s="443" t="s">
        <v>161</v>
      </c>
    </row>
    <row r="12" spans="1:7" s="74" customFormat="1" ht="19.5" customHeight="1" thickBot="1">
      <c r="A12" s="897"/>
      <c r="B12" s="240" t="s">
        <v>101</v>
      </c>
      <c r="C12" s="456" t="s">
        <v>161</v>
      </c>
      <c r="D12" s="456" t="s">
        <v>161</v>
      </c>
      <c r="E12" s="456" t="s">
        <v>161</v>
      </c>
      <c r="F12" s="456" t="s">
        <v>161</v>
      </c>
      <c r="G12" s="445" t="s">
        <v>161</v>
      </c>
    </row>
    <row r="13" spans="1:7" s="74" customFormat="1" ht="19.5" customHeight="1">
      <c r="A13" s="895" t="s">
        <v>102</v>
      </c>
      <c r="B13" s="238" t="s">
        <v>103</v>
      </c>
      <c r="C13" s="457">
        <v>548028</v>
      </c>
      <c r="D13" s="457">
        <v>554549</v>
      </c>
      <c r="E13" s="457">
        <v>562598</v>
      </c>
      <c r="F13" s="457" t="s">
        <v>161</v>
      </c>
      <c r="G13" s="446" t="s">
        <v>245</v>
      </c>
    </row>
    <row r="14" spans="1:7" s="74" customFormat="1" ht="19.5" customHeight="1" thickBot="1">
      <c r="A14" s="897"/>
      <c r="B14" s="240" t="s">
        <v>104</v>
      </c>
      <c r="C14" s="458" t="s">
        <v>161</v>
      </c>
      <c r="D14" s="458" t="s">
        <v>161</v>
      </c>
      <c r="E14" s="458" t="s">
        <v>161</v>
      </c>
      <c r="F14" s="458" t="s">
        <v>161</v>
      </c>
      <c r="G14" s="447" t="s">
        <v>161</v>
      </c>
    </row>
    <row r="15" spans="1:7" s="74" customFormat="1" ht="19.5" customHeight="1">
      <c r="A15" s="898" t="s">
        <v>105</v>
      </c>
      <c r="B15" s="303" t="s">
        <v>106</v>
      </c>
      <c r="C15" s="459">
        <v>6079</v>
      </c>
      <c r="D15" s="459">
        <v>6325</v>
      </c>
      <c r="E15" s="459">
        <v>6018</v>
      </c>
      <c r="F15" s="459" t="s">
        <v>161</v>
      </c>
      <c r="G15" s="448" t="s">
        <v>230</v>
      </c>
    </row>
    <row r="16" spans="1:7" s="74" customFormat="1" ht="19.5" customHeight="1">
      <c r="A16" s="896"/>
      <c r="B16" s="239" t="s">
        <v>107</v>
      </c>
      <c r="C16" s="454" t="s">
        <v>161</v>
      </c>
      <c r="D16" s="454" t="s">
        <v>161</v>
      </c>
      <c r="E16" s="454" t="s">
        <v>161</v>
      </c>
      <c r="F16" s="454" t="s">
        <v>161</v>
      </c>
      <c r="G16" s="443" t="s">
        <v>161</v>
      </c>
    </row>
    <row r="17" spans="1:7" s="74" customFormat="1" ht="19.5" customHeight="1" thickBot="1">
      <c r="A17" s="897"/>
      <c r="B17" s="240" t="s">
        <v>108</v>
      </c>
      <c r="C17" s="458" t="s">
        <v>161</v>
      </c>
      <c r="D17" s="458" t="s">
        <v>161</v>
      </c>
      <c r="E17" s="458" t="s">
        <v>161</v>
      </c>
      <c r="F17" s="458" t="s">
        <v>161</v>
      </c>
      <c r="G17" s="447" t="s">
        <v>161</v>
      </c>
    </row>
    <row r="18" spans="1:7" s="74" customFormat="1" ht="19.5" customHeight="1">
      <c r="A18" s="895" t="s">
        <v>109</v>
      </c>
      <c r="B18" s="238" t="s">
        <v>110</v>
      </c>
      <c r="C18" s="457">
        <v>26812</v>
      </c>
      <c r="D18" s="457">
        <v>25950</v>
      </c>
      <c r="E18" s="457">
        <v>27045</v>
      </c>
      <c r="F18" s="457" t="s">
        <v>161</v>
      </c>
      <c r="G18" s="446" t="s">
        <v>231</v>
      </c>
    </row>
    <row r="19" spans="1:7" s="74" customFormat="1" ht="19.5" customHeight="1">
      <c r="A19" s="896"/>
      <c r="B19" s="239" t="s">
        <v>111</v>
      </c>
      <c r="C19" s="454" t="s">
        <v>161</v>
      </c>
      <c r="D19" s="454" t="s">
        <v>161</v>
      </c>
      <c r="E19" s="454" t="s">
        <v>161</v>
      </c>
      <c r="F19" s="454" t="s">
        <v>161</v>
      </c>
      <c r="G19" s="443" t="s">
        <v>161</v>
      </c>
    </row>
    <row r="20" spans="1:7" s="74" customFormat="1" ht="19.5" customHeight="1">
      <c r="A20" s="896"/>
      <c r="B20" s="239" t="s">
        <v>112</v>
      </c>
      <c r="C20" s="454" t="s">
        <v>161</v>
      </c>
      <c r="D20" s="454" t="s">
        <v>161</v>
      </c>
      <c r="E20" s="454" t="s">
        <v>161</v>
      </c>
      <c r="F20" s="454" t="s">
        <v>161</v>
      </c>
      <c r="G20" s="443" t="s">
        <v>161</v>
      </c>
    </row>
    <row r="21" spans="1:7" s="74" customFormat="1" ht="19.5" customHeight="1">
      <c r="A21" s="896"/>
      <c r="B21" s="239" t="s">
        <v>113</v>
      </c>
      <c r="C21" s="454" t="s">
        <v>161</v>
      </c>
      <c r="D21" s="454" t="s">
        <v>161</v>
      </c>
      <c r="E21" s="454" t="s">
        <v>161</v>
      </c>
      <c r="F21" s="454" t="s">
        <v>161</v>
      </c>
      <c r="G21" s="443" t="s">
        <v>161</v>
      </c>
    </row>
    <row r="22" spans="1:7" s="74" customFormat="1" ht="19.5" customHeight="1">
      <c r="A22" s="896"/>
      <c r="B22" s="239" t="s">
        <v>114</v>
      </c>
      <c r="C22" s="454" t="s">
        <v>161</v>
      </c>
      <c r="D22" s="454" t="s">
        <v>161</v>
      </c>
      <c r="E22" s="454" t="s">
        <v>161</v>
      </c>
      <c r="F22" s="454" t="s">
        <v>161</v>
      </c>
      <c r="G22" s="443" t="s">
        <v>161</v>
      </c>
    </row>
    <row r="23" spans="1:7" s="74" customFormat="1" ht="19.5" customHeight="1">
      <c r="A23" s="896"/>
      <c r="B23" s="239" t="s">
        <v>115</v>
      </c>
      <c r="C23" s="454" t="s">
        <v>161</v>
      </c>
      <c r="D23" s="454" t="s">
        <v>161</v>
      </c>
      <c r="E23" s="454" t="s">
        <v>161</v>
      </c>
      <c r="F23" s="454" t="s">
        <v>161</v>
      </c>
      <c r="G23" s="443" t="s">
        <v>161</v>
      </c>
    </row>
    <row r="24" spans="1:7" s="74" customFormat="1" ht="19.5" customHeight="1">
      <c r="A24" s="896"/>
      <c r="B24" s="239" t="s">
        <v>116</v>
      </c>
      <c r="C24" s="454" t="s">
        <v>161</v>
      </c>
      <c r="D24" s="454" t="s">
        <v>161</v>
      </c>
      <c r="E24" s="454" t="s">
        <v>161</v>
      </c>
      <c r="F24" s="454" t="s">
        <v>161</v>
      </c>
      <c r="G24" s="443" t="s">
        <v>161</v>
      </c>
    </row>
    <row r="25" spans="1:7" s="74" customFormat="1" ht="19.5" customHeight="1" thickBot="1">
      <c r="A25" s="897"/>
      <c r="B25" s="240" t="s">
        <v>117</v>
      </c>
      <c r="C25" s="458" t="s">
        <v>161</v>
      </c>
      <c r="D25" s="458" t="s">
        <v>161</v>
      </c>
      <c r="E25" s="458" t="s">
        <v>161</v>
      </c>
      <c r="F25" s="458" t="s">
        <v>161</v>
      </c>
      <c r="G25" s="447" t="s">
        <v>161</v>
      </c>
    </row>
    <row r="26" spans="1:7" s="74" customFormat="1" ht="19.5" customHeight="1">
      <c r="A26" s="895" t="s">
        <v>118</v>
      </c>
      <c r="B26" s="238" t="s">
        <v>119</v>
      </c>
      <c r="C26" s="460">
        <v>64072</v>
      </c>
      <c r="D26" s="460">
        <v>64422</v>
      </c>
      <c r="E26" s="460">
        <v>64389</v>
      </c>
      <c r="F26" s="460" t="s">
        <v>161</v>
      </c>
      <c r="G26" s="449" t="s">
        <v>232</v>
      </c>
    </row>
    <row r="27" spans="1:7" s="74" customFormat="1" ht="19.5" customHeight="1">
      <c r="A27" s="896"/>
      <c r="B27" s="239" t="s">
        <v>120</v>
      </c>
      <c r="C27" s="454" t="s">
        <v>161</v>
      </c>
      <c r="D27" s="454" t="s">
        <v>161</v>
      </c>
      <c r="E27" s="454" t="s">
        <v>161</v>
      </c>
      <c r="F27" s="454" t="s">
        <v>161</v>
      </c>
      <c r="G27" s="443" t="s">
        <v>161</v>
      </c>
    </row>
    <row r="28" spans="1:7" s="74" customFormat="1" ht="19.5" customHeight="1">
      <c r="A28" s="896"/>
      <c r="B28" s="239" t="s">
        <v>121</v>
      </c>
      <c r="C28" s="454" t="s">
        <v>161</v>
      </c>
      <c r="D28" s="454" t="s">
        <v>161</v>
      </c>
      <c r="E28" s="454" t="s">
        <v>161</v>
      </c>
      <c r="F28" s="454" t="s">
        <v>161</v>
      </c>
      <c r="G28" s="443" t="s">
        <v>161</v>
      </c>
    </row>
    <row r="29" spans="1:7" s="74" customFormat="1" ht="19.5" customHeight="1">
      <c r="A29" s="896"/>
      <c r="B29" s="239" t="s">
        <v>122</v>
      </c>
      <c r="C29" s="454" t="s">
        <v>161</v>
      </c>
      <c r="D29" s="454" t="s">
        <v>161</v>
      </c>
      <c r="E29" s="454" t="s">
        <v>161</v>
      </c>
      <c r="F29" s="454" t="s">
        <v>161</v>
      </c>
      <c r="G29" s="443" t="s">
        <v>161</v>
      </c>
    </row>
    <row r="30" spans="1:7" s="74" customFormat="1" ht="19.5" customHeight="1" thickBot="1">
      <c r="A30" s="897"/>
      <c r="B30" s="240" t="s">
        <v>123</v>
      </c>
      <c r="C30" s="458" t="s">
        <v>161</v>
      </c>
      <c r="D30" s="458" t="s">
        <v>161</v>
      </c>
      <c r="E30" s="458" t="s">
        <v>161</v>
      </c>
      <c r="F30" s="458" t="s">
        <v>161</v>
      </c>
      <c r="G30" s="447" t="s">
        <v>161</v>
      </c>
    </row>
    <row r="31" spans="1:7" s="74" customFormat="1" ht="19.5" customHeight="1">
      <c r="A31" s="895" t="s">
        <v>124</v>
      </c>
      <c r="B31" s="238" t="s">
        <v>125</v>
      </c>
      <c r="C31" s="457">
        <v>5834</v>
      </c>
      <c r="D31" s="457">
        <v>5769</v>
      </c>
      <c r="E31" s="457">
        <v>5697</v>
      </c>
      <c r="F31" s="457" t="s">
        <v>161</v>
      </c>
      <c r="G31" s="446" t="s">
        <v>233</v>
      </c>
    </row>
    <row r="32" spans="1:7" s="74" customFormat="1" ht="19.5" customHeight="1">
      <c r="A32" s="896"/>
      <c r="B32" s="239" t="s">
        <v>126</v>
      </c>
      <c r="C32" s="454" t="s">
        <v>161</v>
      </c>
      <c r="D32" s="454" t="s">
        <v>161</v>
      </c>
      <c r="E32" s="454" t="s">
        <v>161</v>
      </c>
      <c r="F32" s="454" t="s">
        <v>161</v>
      </c>
      <c r="G32" s="443" t="s">
        <v>161</v>
      </c>
    </row>
    <row r="33" spans="1:7" s="74" customFormat="1" ht="18.75" customHeight="1" thickBot="1">
      <c r="A33" s="897"/>
      <c r="B33" s="240" t="s">
        <v>127</v>
      </c>
      <c r="C33" s="458" t="s">
        <v>161</v>
      </c>
      <c r="D33" s="458" t="s">
        <v>161</v>
      </c>
      <c r="E33" s="458" t="s">
        <v>161</v>
      </c>
      <c r="F33" s="458" t="s">
        <v>161</v>
      </c>
      <c r="G33" s="447" t="s">
        <v>161</v>
      </c>
    </row>
    <row r="34" spans="1:7" s="74" customFormat="1" ht="19.5" customHeight="1" thickBot="1">
      <c r="A34" s="221" t="s">
        <v>128</v>
      </c>
      <c r="B34" s="241" t="s">
        <v>129</v>
      </c>
      <c r="C34" s="461">
        <v>12484</v>
      </c>
      <c r="D34" s="461">
        <v>12482</v>
      </c>
      <c r="E34" s="461">
        <v>12293</v>
      </c>
      <c r="F34" s="461" t="s">
        <v>161</v>
      </c>
      <c r="G34" s="450" t="s">
        <v>234</v>
      </c>
    </row>
    <row r="35" spans="1:7" s="74" customFormat="1" ht="19.5" customHeight="1" thickBot="1">
      <c r="A35" s="221" t="s">
        <v>130</v>
      </c>
      <c r="B35" s="241" t="s">
        <v>131</v>
      </c>
      <c r="C35" s="461">
        <v>24309</v>
      </c>
      <c r="D35" s="461">
        <v>25614</v>
      </c>
      <c r="E35" s="461">
        <v>25852</v>
      </c>
      <c r="F35" s="461" t="s">
        <v>161</v>
      </c>
      <c r="G35" s="450" t="s">
        <v>235</v>
      </c>
    </row>
    <row r="36" spans="1:7" s="74" customFormat="1" ht="19.5" customHeight="1">
      <c r="A36" s="895" t="s">
        <v>132</v>
      </c>
      <c r="B36" s="238" t="s">
        <v>133</v>
      </c>
      <c r="C36" s="457">
        <v>3620</v>
      </c>
      <c r="D36" s="457">
        <v>3865</v>
      </c>
      <c r="E36" s="457">
        <v>3992</v>
      </c>
      <c r="F36" s="457" t="s">
        <v>161</v>
      </c>
      <c r="G36" s="446" t="s">
        <v>236</v>
      </c>
    </row>
    <row r="37" spans="1:7" s="74" customFormat="1" ht="19.5" customHeight="1" thickBot="1">
      <c r="A37" s="897"/>
      <c r="B37" s="240" t="s">
        <v>134</v>
      </c>
      <c r="C37" s="456" t="s">
        <v>161</v>
      </c>
      <c r="D37" s="456" t="s">
        <v>161</v>
      </c>
      <c r="E37" s="456" t="s">
        <v>161</v>
      </c>
      <c r="F37" s="456" t="s">
        <v>161</v>
      </c>
      <c r="G37" s="445" t="s">
        <v>161</v>
      </c>
    </row>
    <row r="38" spans="1:7" s="74" customFormat="1" ht="19.5" customHeight="1">
      <c r="A38" s="895" t="s">
        <v>135</v>
      </c>
      <c r="B38" s="238" t="s">
        <v>136</v>
      </c>
      <c r="C38" s="457">
        <v>24198</v>
      </c>
      <c r="D38" s="457">
        <v>23658</v>
      </c>
      <c r="E38" s="457">
        <v>23014</v>
      </c>
      <c r="F38" s="457" t="s">
        <v>161</v>
      </c>
      <c r="G38" s="446" t="s">
        <v>237</v>
      </c>
    </row>
    <row r="39" spans="1:7" s="74" customFormat="1" ht="19.5" customHeight="1">
      <c r="A39" s="896"/>
      <c r="B39" s="239" t="s">
        <v>137</v>
      </c>
      <c r="C39" s="454" t="s">
        <v>161</v>
      </c>
      <c r="D39" s="454" t="s">
        <v>161</v>
      </c>
      <c r="E39" s="454" t="s">
        <v>161</v>
      </c>
      <c r="F39" s="454" t="s">
        <v>161</v>
      </c>
      <c r="G39" s="443" t="s">
        <v>161</v>
      </c>
    </row>
    <row r="40" spans="1:7" s="74" customFormat="1" ht="19.5" customHeight="1" thickBot="1">
      <c r="A40" s="897"/>
      <c r="B40" s="240" t="s">
        <v>138</v>
      </c>
      <c r="C40" s="456" t="s">
        <v>161</v>
      </c>
      <c r="D40" s="456" t="s">
        <v>161</v>
      </c>
      <c r="E40" s="456" t="s">
        <v>161</v>
      </c>
      <c r="F40" s="456" t="s">
        <v>161</v>
      </c>
      <c r="G40" s="445" t="s">
        <v>161</v>
      </c>
    </row>
    <row r="41" spans="1:7" s="74" customFormat="1" ht="19.5" customHeight="1">
      <c r="A41" s="895" t="s">
        <v>139</v>
      </c>
      <c r="B41" s="238" t="s">
        <v>140</v>
      </c>
      <c r="C41" s="457">
        <v>14106</v>
      </c>
      <c r="D41" s="457">
        <v>13936</v>
      </c>
      <c r="E41" s="457">
        <v>13690</v>
      </c>
      <c r="F41" s="457" t="s">
        <v>161</v>
      </c>
      <c r="G41" s="446" t="s">
        <v>238</v>
      </c>
    </row>
    <row r="42" spans="1:7" s="74" customFormat="1" ht="19.5" customHeight="1">
      <c r="A42" s="896"/>
      <c r="B42" s="239" t="s">
        <v>141</v>
      </c>
      <c r="C42" s="454" t="s">
        <v>161</v>
      </c>
      <c r="D42" s="454" t="s">
        <v>161</v>
      </c>
      <c r="E42" s="454" t="s">
        <v>161</v>
      </c>
      <c r="F42" s="454" t="s">
        <v>161</v>
      </c>
      <c r="G42" s="443" t="s">
        <v>161</v>
      </c>
    </row>
    <row r="43" spans="1:7" s="74" customFormat="1" ht="19.5" customHeight="1">
      <c r="A43" s="896"/>
      <c r="B43" s="239" t="s">
        <v>142</v>
      </c>
      <c r="C43" s="454" t="s">
        <v>161</v>
      </c>
      <c r="D43" s="454" t="s">
        <v>161</v>
      </c>
      <c r="E43" s="454" t="s">
        <v>161</v>
      </c>
      <c r="F43" s="454" t="s">
        <v>161</v>
      </c>
      <c r="G43" s="443" t="s">
        <v>161</v>
      </c>
    </row>
    <row r="44" spans="1:7" s="74" customFormat="1" ht="19.5" customHeight="1">
      <c r="A44" s="896"/>
      <c r="B44" s="239" t="s">
        <v>143</v>
      </c>
      <c r="C44" s="454" t="s">
        <v>161</v>
      </c>
      <c r="D44" s="454" t="s">
        <v>161</v>
      </c>
      <c r="E44" s="454" t="s">
        <v>161</v>
      </c>
      <c r="F44" s="454" t="s">
        <v>161</v>
      </c>
      <c r="G44" s="443" t="s">
        <v>161</v>
      </c>
    </row>
    <row r="45" spans="1:7" s="74" customFormat="1" ht="19.5" customHeight="1">
      <c r="A45" s="896"/>
      <c r="B45" s="239" t="s">
        <v>144</v>
      </c>
      <c r="C45" s="459" t="s">
        <v>161</v>
      </c>
      <c r="D45" s="459" t="s">
        <v>161</v>
      </c>
      <c r="E45" s="459" t="s">
        <v>161</v>
      </c>
      <c r="F45" s="459" t="s">
        <v>161</v>
      </c>
      <c r="G45" s="448" t="s">
        <v>161</v>
      </c>
    </row>
    <row r="46" spans="1:7" s="74" customFormat="1" ht="19.5" customHeight="1" thickBot="1">
      <c r="A46" s="897"/>
      <c r="B46" s="240" t="s">
        <v>145</v>
      </c>
      <c r="C46" s="458" t="s">
        <v>161</v>
      </c>
      <c r="D46" s="458" t="s">
        <v>161</v>
      </c>
      <c r="E46" s="458" t="s">
        <v>161</v>
      </c>
      <c r="F46" s="458" t="s">
        <v>161</v>
      </c>
      <c r="G46" s="447" t="s">
        <v>161</v>
      </c>
    </row>
    <row r="47" spans="1:7" s="74" customFormat="1" ht="19.5" customHeight="1">
      <c r="A47" s="895" t="s">
        <v>146</v>
      </c>
      <c r="B47" s="238" t="s">
        <v>147</v>
      </c>
      <c r="C47" s="457">
        <v>9713</v>
      </c>
      <c r="D47" s="457">
        <v>9558</v>
      </c>
      <c r="E47" s="457">
        <v>9335</v>
      </c>
      <c r="F47" s="457" t="s">
        <v>161</v>
      </c>
      <c r="G47" s="446" t="s">
        <v>239</v>
      </c>
    </row>
    <row r="48" spans="1:7" s="74" customFormat="1" ht="19.5" customHeight="1" thickBot="1">
      <c r="A48" s="897"/>
      <c r="B48" s="240" t="s">
        <v>148</v>
      </c>
      <c r="C48" s="456" t="s">
        <v>161</v>
      </c>
      <c r="D48" s="456" t="s">
        <v>161</v>
      </c>
      <c r="E48" s="456" t="s">
        <v>161</v>
      </c>
      <c r="F48" s="456" t="s">
        <v>161</v>
      </c>
      <c r="G48" s="445" t="s">
        <v>161</v>
      </c>
    </row>
    <row r="49" spans="1:7" s="74" customFormat="1" ht="19.5" customHeight="1" thickBot="1">
      <c r="A49" s="221" t="s">
        <v>149</v>
      </c>
      <c r="B49" s="242" t="s">
        <v>150</v>
      </c>
      <c r="C49" s="461">
        <v>137933</v>
      </c>
      <c r="D49" s="461">
        <v>144803</v>
      </c>
      <c r="E49" s="461">
        <v>155024</v>
      </c>
      <c r="F49" s="461" t="s">
        <v>161</v>
      </c>
      <c r="G49" s="450" t="s">
        <v>240</v>
      </c>
    </row>
    <row r="50" spans="1:7" s="74" customFormat="1" ht="19.5" customHeight="1">
      <c r="A50" s="895" t="s">
        <v>151</v>
      </c>
      <c r="B50" s="238" t="s">
        <v>152</v>
      </c>
      <c r="C50" s="457">
        <v>23347</v>
      </c>
      <c r="D50" s="457">
        <v>22818</v>
      </c>
      <c r="E50" s="457">
        <v>22408</v>
      </c>
      <c r="F50" s="457" t="s">
        <v>161</v>
      </c>
      <c r="G50" s="446" t="s">
        <v>241</v>
      </c>
    </row>
    <row r="51" spans="1:7" s="74" customFormat="1" ht="19.5" customHeight="1">
      <c r="A51" s="896"/>
      <c r="B51" s="239" t="s">
        <v>153</v>
      </c>
      <c r="C51" s="454" t="s">
        <v>161</v>
      </c>
      <c r="D51" s="454" t="s">
        <v>161</v>
      </c>
      <c r="E51" s="454" t="s">
        <v>161</v>
      </c>
      <c r="F51" s="454" t="s">
        <v>161</v>
      </c>
      <c r="G51" s="443" t="s">
        <v>161</v>
      </c>
    </row>
    <row r="52" spans="1:7" s="74" customFormat="1" ht="19.5" customHeight="1" thickBot="1">
      <c r="A52" s="897"/>
      <c r="B52" s="240" t="s">
        <v>154</v>
      </c>
      <c r="C52" s="458" t="s">
        <v>161</v>
      </c>
      <c r="D52" s="458" t="s">
        <v>161</v>
      </c>
      <c r="E52" s="458" t="s">
        <v>161</v>
      </c>
      <c r="F52" s="458" t="s">
        <v>161</v>
      </c>
      <c r="G52" s="447" t="s">
        <v>161</v>
      </c>
    </row>
    <row r="53" spans="1:7" s="74" customFormat="1" ht="19.5" customHeight="1">
      <c r="A53" s="895" t="s">
        <v>155</v>
      </c>
      <c r="B53" s="238" t="s">
        <v>156</v>
      </c>
      <c r="C53" s="457">
        <v>36378</v>
      </c>
      <c r="D53" s="457">
        <v>36077</v>
      </c>
      <c r="E53" s="457">
        <v>35788</v>
      </c>
      <c r="F53" s="457" t="s">
        <v>161</v>
      </c>
      <c r="G53" s="446" t="s">
        <v>242</v>
      </c>
    </row>
    <row r="54" spans="1:7" s="74" customFormat="1" ht="19.5" customHeight="1" thickBot="1">
      <c r="A54" s="897"/>
      <c r="B54" s="240" t="s">
        <v>157</v>
      </c>
      <c r="C54" s="458" t="s">
        <v>161</v>
      </c>
      <c r="D54" s="458" t="s">
        <v>161</v>
      </c>
      <c r="E54" s="458" t="s">
        <v>161</v>
      </c>
      <c r="F54" s="458" t="s">
        <v>161</v>
      </c>
      <c r="G54" s="447" t="s">
        <v>161</v>
      </c>
    </row>
    <row r="55" spans="1:7" s="74" customFormat="1" ht="19.5" customHeight="1" thickBot="1">
      <c r="A55" s="220" t="s">
        <v>158</v>
      </c>
      <c r="B55" s="243" t="s">
        <v>159</v>
      </c>
      <c r="C55" s="462">
        <v>15779</v>
      </c>
      <c r="D55" s="462">
        <v>15854</v>
      </c>
      <c r="E55" s="462">
        <v>15735</v>
      </c>
      <c r="F55" s="462" t="s">
        <v>161</v>
      </c>
      <c r="G55" s="451" t="s">
        <v>243</v>
      </c>
    </row>
    <row r="56" spans="1:7" ht="14.25" customHeight="1" thickTop="1">
      <c r="A56" s="744"/>
      <c r="B56" s="744"/>
      <c r="C56" s="744"/>
      <c r="D56" s="744"/>
      <c r="E56" s="744"/>
      <c r="F56" s="744"/>
      <c r="G56" s="744"/>
    </row>
    <row r="57" spans="1:7" ht="14.25" customHeight="1">
      <c r="A57" s="791" t="s">
        <v>216</v>
      </c>
      <c r="B57" s="802"/>
      <c r="C57" s="802"/>
      <c r="D57" s="802"/>
      <c r="E57" s="802"/>
      <c r="F57" s="802"/>
      <c r="G57" s="802"/>
    </row>
    <row r="58" spans="1:7" ht="14.25" customHeight="1">
      <c r="A58" s="791" t="s">
        <v>246</v>
      </c>
      <c r="B58" s="802"/>
      <c r="C58" s="802"/>
      <c r="D58" s="802"/>
      <c r="E58" s="802"/>
      <c r="F58" s="802"/>
      <c r="G58" s="802"/>
    </row>
    <row r="59" spans="1:9" ht="14.25" customHeight="1">
      <c r="A59" s="813" t="s">
        <v>214</v>
      </c>
      <c r="B59" s="792"/>
      <c r="C59" s="792"/>
      <c r="D59" s="792"/>
      <c r="E59" s="792"/>
      <c r="F59" s="792"/>
      <c r="G59" s="792"/>
      <c r="H59" s="792"/>
      <c r="I59" s="792"/>
    </row>
    <row r="60" spans="1:7" ht="14.25" customHeight="1">
      <c r="A60" s="791" t="s">
        <v>182</v>
      </c>
      <c r="B60" s="791"/>
      <c r="C60" s="791"/>
      <c r="D60" s="791"/>
      <c r="E60" s="791"/>
      <c r="F60" s="791"/>
      <c r="G60" s="791"/>
    </row>
    <row r="61" spans="1:7" ht="12.75">
      <c r="A61" s="249"/>
      <c r="B61" s="249"/>
      <c r="C61" s="249"/>
      <c r="D61" s="249"/>
      <c r="E61" s="249"/>
      <c r="F61" s="249"/>
      <c r="G61" s="249"/>
    </row>
    <row r="62" spans="1:7" ht="12.75">
      <c r="A62" s="249"/>
      <c r="B62" s="249"/>
      <c r="C62" s="249"/>
      <c r="D62" s="249"/>
      <c r="E62" s="249"/>
      <c r="F62" s="249"/>
      <c r="G62" s="249"/>
    </row>
    <row r="63" spans="1:6" ht="12.75">
      <c r="A63" s="249"/>
      <c r="B63"/>
      <c r="C63"/>
      <c r="D63"/>
      <c r="E63"/>
      <c r="F63"/>
    </row>
    <row r="64" spans="2:7" ht="12.75">
      <c r="B64"/>
      <c r="C64"/>
      <c r="D64"/>
      <c r="E64"/>
      <c r="F64"/>
      <c r="G64" s="328"/>
    </row>
    <row r="65" spans="2:9" ht="12.75">
      <c r="B65"/>
      <c r="C65"/>
      <c r="D65"/>
      <c r="E65"/>
      <c r="F65"/>
      <c r="G65" s="328"/>
      <c r="I65" s="23"/>
    </row>
    <row r="66" spans="2:7" ht="12.75">
      <c r="B66"/>
      <c r="C66"/>
      <c r="D66"/>
      <c r="E66"/>
      <c r="F66"/>
      <c r="G66" s="328"/>
    </row>
    <row r="67" spans="2:7" ht="12.75">
      <c r="B67"/>
      <c r="C67"/>
      <c r="D67"/>
      <c r="E67"/>
      <c r="F67"/>
      <c r="G67" s="3"/>
    </row>
    <row r="68" spans="2:7" ht="12.75">
      <c r="B68"/>
      <c r="C68"/>
      <c r="D68"/>
      <c r="E68"/>
      <c r="F68"/>
      <c r="G68" s="328"/>
    </row>
    <row r="69" spans="2:7" ht="12.75">
      <c r="B69"/>
      <c r="C69"/>
      <c r="D69"/>
      <c r="E69"/>
      <c r="F69"/>
      <c r="G69" s="328"/>
    </row>
  </sheetData>
  <sheetProtection/>
  <mergeCells count="26">
    <mergeCell ref="G6:G7"/>
    <mergeCell ref="A2:G2"/>
    <mergeCell ref="A3:G4"/>
    <mergeCell ref="A5:A7"/>
    <mergeCell ref="B5:B7"/>
    <mergeCell ref="A8:A12"/>
    <mergeCell ref="C6:C7"/>
    <mergeCell ref="D6:D7"/>
    <mergeCell ref="E6:E7"/>
    <mergeCell ref="F6:F7"/>
    <mergeCell ref="A13:A14"/>
    <mergeCell ref="A15:A17"/>
    <mergeCell ref="A18:A25"/>
    <mergeCell ref="A26:A30"/>
    <mergeCell ref="A31:A33"/>
    <mergeCell ref="A57:G57"/>
    <mergeCell ref="A60:G60"/>
    <mergeCell ref="A59:I59"/>
    <mergeCell ref="A36:A37"/>
    <mergeCell ref="A38:A40"/>
    <mergeCell ref="A41:A46"/>
    <mergeCell ref="A47:A48"/>
    <mergeCell ref="A50:A52"/>
    <mergeCell ref="A53:A54"/>
    <mergeCell ref="A58:G58"/>
    <mergeCell ref="A56:G56"/>
  </mergeCells>
  <hyperlinks>
    <hyperlink ref="A1" r:id="rId1" display="http://kayham.erciyes.edu.tr/"/>
  </hyperlinks>
  <printOptions/>
  <pageMargins left="0.82" right="0.24" top="1" bottom="1" header="0.5" footer="0.5"/>
  <pageSetup horizontalDpi="600" verticalDpi="600" orientation="landscape" paperSize="9" scale="8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0.625" style="0" customWidth="1"/>
    <col min="2" max="4" width="11.75390625" style="0" customWidth="1"/>
    <col min="5" max="5" width="11.625" style="0" customWidth="1"/>
    <col min="6" max="10" width="11.75390625" style="0" customWidth="1"/>
  </cols>
  <sheetData>
    <row r="1" spans="1:10" ht="13.5" thickBot="1">
      <c r="A1" s="4" t="s">
        <v>18</v>
      </c>
      <c r="J1" s="305" t="s">
        <v>16</v>
      </c>
    </row>
    <row r="2" spans="1:10" ht="27.75" customHeight="1" thickBot="1" thickTop="1">
      <c r="A2" s="824" t="s">
        <v>192</v>
      </c>
      <c r="B2" s="825"/>
      <c r="C2" s="825"/>
      <c r="D2" s="825"/>
      <c r="E2" s="825"/>
      <c r="F2" s="825"/>
      <c r="G2" s="825"/>
      <c r="H2" s="825"/>
      <c r="I2" s="825"/>
      <c r="J2" s="826"/>
    </row>
    <row r="3" spans="1:10" ht="36.75" customHeight="1" thickBot="1">
      <c r="A3" s="827" t="s">
        <v>461</v>
      </c>
      <c r="B3" s="828"/>
      <c r="C3" s="828"/>
      <c r="D3" s="828"/>
      <c r="E3" s="828"/>
      <c r="F3" s="828"/>
      <c r="G3" s="828"/>
      <c r="H3" s="828"/>
      <c r="I3" s="828"/>
      <c r="J3" s="829"/>
    </row>
    <row r="4" spans="1:10" ht="24" customHeight="1" thickBot="1">
      <c r="A4" s="912" t="s">
        <v>160</v>
      </c>
      <c r="B4" s="779" t="s">
        <v>1</v>
      </c>
      <c r="C4" s="780"/>
      <c r="D4" s="780"/>
      <c r="E4" s="779" t="s">
        <v>194</v>
      </c>
      <c r="F4" s="780"/>
      <c r="G4" s="780"/>
      <c r="H4" s="779" t="s">
        <v>195</v>
      </c>
      <c r="I4" s="780"/>
      <c r="J4" s="781"/>
    </row>
    <row r="5" spans="1:10" ht="24.75" customHeight="1" thickBot="1">
      <c r="A5" s="913"/>
      <c r="B5" s="336" t="s">
        <v>55</v>
      </c>
      <c r="C5" s="337" t="s">
        <v>56</v>
      </c>
      <c r="D5" s="337" t="s">
        <v>58</v>
      </c>
      <c r="E5" s="336" t="s">
        <v>55</v>
      </c>
      <c r="F5" s="337" t="s">
        <v>56</v>
      </c>
      <c r="G5" s="337" t="s">
        <v>58</v>
      </c>
      <c r="H5" s="336" t="s">
        <v>55</v>
      </c>
      <c r="I5" s="337" t="s">
        <v>56</v>
      </c>
      <c r="J5" s="372" t="s">
        <v>58</v>
      </c>
    </row>
    <row r="6" spans="1:10" ht="19.5" customHeight="1">
      <c r="A6" s="431">
        <v>2007</v>
      </c>
      <c r="B6" s="364">
        <v>1165088</v>
      </c>
      <c r="C6" s="365">
        <v>584656</v>
      </c>
      <c r="D6" s="366">
        <v>580432</v>
      </c>
      <c r="E6" s="364">
        <v>895253</v>
      </c>
      <c r="F6" s="365">
        <v>449443</v>
      </c>
      <c r="G6" s="366">
        <v>445810</v>
      </c>
      <c r="H6" s="364">
        <v>269835</v>
      </c>
      <c r="I6" s="365">
        <v>135213</v>
      </c>
      <c r="J6" s="432">
        <v>134622</v>
      </c>
    </row>
    <row r="7" spans="1:10" ht="19.5" customHeight="1">
      <c r="A7" s="427">
        <v>2008</v>
      </c>
      <c r="B7" s="367">
        <v>1184386</v>
      </c>
      <c r="C7" s="368">
        <v>595275</v>
      </c>
      <c r="D7" s="369">
        <v>589111</v>
      </c>
      <c r="E7" s="367">
        <v>1001449</v>
      </c>
      <c r="F7" s="368">
        <v>503356</v>
      </c>
      <c r="G7" s="369">
        <v>498093</v>
      </c>
      <c r="H7" s="367">
        <v>182937</v>
      </c>
      <c r="I7" s="368">
        <v>91919</v>
      </c>
      <c r="J7" s="433">
        <v>91018</v>
      </c>
    </row>
    <row r="8" spans="1:10" ht="19.5" customHeight="1">
      <c r="A8" s="427">
        <v>2009</v>
      </c>
      <c r="B8" s="367">
        <v>1205872</v>
      </c>
      <c r="C8" s="368">
        <v>607022</v>
      </c>
      <c r="D8" s="370" t="s">
        <v>198</v>
      </c>
      <c r="E8" s="367">
        <v>1027279</v>
      </c>
      <c r="F8" s="368">
        <v>517293</v>
      </c>
      <c r="G8" s="369">
        <v>509986</v>
      </c>
      <c r="H8" s="367">
        <v>178593</v>
      </c>
      <c r="I8" s="368">
        <v>89729</v>
      </c>
      <c r="J8" s="433">
        <v>88864</v>
      </c>
    </row>
    <row r="9" spans="1:10" ht="19.5" customHeight="1">
      <c r="A9" s="427">
        <v>2010</v>
      </c>
      <c r="B9" s="367">
        <v>1234651</v>
      </c>
      <c r="C9" s="368">
        <v>621667</v>
      </c>
      <c r="D9" s="369">
        <v>612984</v>
      </c>
      <c r="E9" s="367">
        <v>1064164</v>
      </c>
      <c r="F9" s="368">
        <v>536134</v>
      </c>
      <c r="G9" s="370" t="s">
        <v>199</v>
      </c>
      <c r="H9" s="367">
        <v>170487</v>
      </c>
      <c r="I9" s="368">
        <v>85533</v>
      </c>
      <c r="J9" s="433">
        <v>84954</v>
      </c>
    </row>
    <row r="10" spans="1:10" ht="19.5" customHeight="1">
      <c r="A10" s="427">
        <v>2011</v>
      </c>
      <c r="B10" s="367">
        <v>1255349</v>
      </c>
      <c r="C10" s="368">
        <v>631165</v>
      </c>
      <c r="D10" s="369">
        <v>624184</v>
      </c>
      <c r="E10" s="367">
        <v>1090530</v>
      </c>
      <c r="F10" s="371" t="s">
        <v>200</v>
      </c>
      <c r="G10" s="370" t="s">
        <v>201</v>
      </c>
      <c r="H10" s="367">
        <v>164819</v>
      </c>
      <c r="I10" s="368">
        <v>82975</v>
      </c>
      <c r="J10" s="433">
        <v>81844</v>
      </c>
    </row>
    <row r="11" spans="1:10" ht="19.5" customHeight="1">
      <c r="A11" s="427">
        <v>2012</v>
      </c>
      <c r="B11" s="367">
        <v>1274968</v>
      </c>
      <c r="C11" s="368">
        <v>640095</v>
      </c>
      <c r="D11" s="369">
        <v>634873</v>
      </c>
      <c r="E11" s="367">
        <v>1116393</v>
      </c>
      <c r="F11" s="368">
        <v>560066</v>
      </c>
      <c r="G11" s="369">
        <v>556327</v>
      </c>
      <c r="H11" s="367">
        <v>158575</v>
      </c>
      <c r="I11" s="368">
        <v>80029</v>
      </c>
      <c r="J11" s="433">
        <v>78546</v>
      </c>
    </row>
    <row r="12" spans="1:10" ht="19.5" customHeight="1">
      <c r="A12" s="427">
        <v>2013</v>
      </c>
      <c r="B12" s="367">
        <v>1295355</v>
      </c>
      <c r="C12" s="368">
        <v>649851</v>
      </c>
      <c r="D12" s="369">
        <v>645504</v>
      </c>
      <c r="E12" s="367">
        <v>1295355</v>
      </c>
      <c r="F12" s="368">
        <v>649851</v>
      </c>
      <c r="G12" s="369">
        <v>645504</v>
      </c>
      <c r="H12" s="419" t="s">
        <v>161</v>
      </c>
      <c r="I12" s="418" t="s">
        <v>161</v>
      </c>
      <c r="J12" s="434" t="s">
        <v>161</v>
      </c>
    </row>
    <row r="13" spans="1:10" ht="19.5" customHeight="1">
      <c r="A13" s="427">
        <v>2014</v>
      </c>
      <c r="B13" s="367">
        <v>1322376</v>
      </c>
      <c r="C13" s="368">
        <v>663249</v>
      </c>
      <c r="D13" s="369">
        <v>659127</v>
      </c>
      <c r="E13" s="367">
        <v>1322376</v>
      </c>
      <c r="F13" s="371">
        <v>663249</v>
      </c>
      <c r="G13" s="370">
        <v>659127</v>
      </c>
      <c r="H13" s="367" t="s">
        <v>161</v>
      </c>
      <c r="I13" s="368" t="s">
        <v>161</v>
      </c>
      <c r="J13" s="433" t="s">
        <v>161</v>
      </c>
    </row>
    <row r="14" spans="1:10" ht="19.5" customHeight="1">
      <c r="A14" s="427">
        <v>2015</v>
      </c>
      <c r="B14" s="367">
        <v>1341056</v>
      </c>
      <c r="C14" s="368">
        <v>672828</v>
      </c>
      <c r="D14" s="369">
        <v>668228</v>
      </c>
      <c r="E14" s="367">
        <v>1341056</v>
      </c>
      <c r="F14" s="368">
        <v>672828</v>
      </c>
      <c r="G14" s="369">
        <v>668228</v>
      </c>
      <c r="H14" s="367" t="s">
        <v>161</v>
      </c>
      <c r="I14" s="368" t="s">
        <v>161</v>
      </c>
      <c r="J14" s="433" t="s">
        <v>161</v>
      </c>
    </row>
    <row r="15" spans="1:10" ht="19.5" customHeight="1">
      <c r="A15" s="467">
        <v>2016</v>
      </c>
      <c r="B15" s="468">
        <v>1358980</v>
      </c>
      <c r="C15" s="469">
        <v>681269</v>
      </c>
      <c r="D15" s="470">
        <v>677711</v>
      </c>
      <c r="E15" s="468">
        <v>1358980</v>
      </c>
      <c r="F15" s="469">
        <v>681269</v>
      </c>
      <c r="G15" s="470">
        <v>677711</v>
      </c>
      <c r="H15" s="468" t="s">
        <v>161</v>
      </c>
      <c r="I15" s="469" t="s">
        <v>161</v>
      </c>
      <c r="J15" s="471" t="s">
        <v>161</v>
      </c>
    </row>
    <row r="16" spans="1:10" ht="19.5" customHeight="1">
      <c r="A16" s="467">
        <v>2017</v>
      </c>
      <c r="B16" s="468">
        <v>1341056</v>
      </c>
      <c r="C16" s="469">
        <v>672828</v>
      </c>
      <c r="D16" s="470">
        <v>668228</v>
      </c>
      <c r="E16" s="468">
        <v>1358980</v>
      </c>
      <c r="F16" s="469">
        <v>672828</v>
      </c>
      <c r="G16" s="470">
        <v>668228</v>
      </c>
      <c r="H16" s="468" t="s">
        <v>161</v>
      </c>
      <c r="I16" s="469" t="s">
        <v>161</v>
      </c>
      <c r="J16" s="471" t="s">
        <v>161</v>
      </c>
    </row>
    <row r="17" spans="1:10" ht="19.5" customHeight="1">
      <c r="A17" s="467">
        <v>2018</v>
      </c>
      <c r="B17" s="468" t="s">
        <v>247</v>
      </c>
      <c r="C17" s="469" t="s">
        <v>248</v>
      </c>
      <c r="D17" s="470" t="s">
        <v>249</v>
      </c>
      <c r="E17" s="468" t="s">
        <v>247</v>
      </c>
      <c r="F17" s="469" t="s">
        <v>248</v>
      </c>
      <c r="G17" s="470" t="s">
        <v>249</v>
      </c>
      <c r="H17" s="468" t="s">
        <v>161</v>
      </c>
      <c r="I17" s="469" t="s">
        <v>161</v>
      </c>
      <c r="J17" s="471" t="s">
        <v>161</v>
      </c>
    </row>
    <row r="18" spans="1:10" ht="19.5" customHeight="1">
      <c r="A18" s="467">
        <v>2019</v>
      </c>
      <c r="B18" s="468" t="s">
        <v>250</v>
      </c>
      <c r="C18" s="469" t="s">
        <v>251</v>
      </c>
      <c r="D18" s="470" t="s">
        <v>252</v>
      </c>
      <c r="E18" s="468" t="s">
        <v>250</v>
      </c>
      <c r="F18" s="469" t="s">
        <v>251</v>
      </c>
      <c r="G18" s="470" t="s">
        <v>252</v>
      </c>
      <c r="H18" s="468" t="s">
        <v>161</v>
      </c>
      <c r="I18" s="469" t="s">
        <v>161</v>
      </c>
      <c r="J18" s="471" t="s">
        <v>161</v>
      </c>
    </row>
    <row r="19" spans="1:10" ht="19.5" customHeight="1">
      <c r="A19" s="467">
        <v>2020</v>
      </c>
      <c r="B19" s="468">
        <v>1421455</v>
      </c>
      <c r="C19" s="469">
        <v>712710</v>
      </c>
      <c r="D19" s="470">
        <v>708745</v>
      </c>
      <c r="E19" s="468">
        <v>1421455</v>
      </c>
      <c r="F19" s="469">
        <v>712710</v>
      </c>
      <c r="G19" s="470">
        <v>708745</v>
      </c>
      <c r="H19" s="468" t="s">
        <v>161</v>
      </c>
      <c r="I19" s="469" t="s">
        <v>161</v>
      </c>
      <c r="J19" s="471" t="s">
        <v>161</v>
      </c>
    </row>
    <row r="20" spans="1:10" ht="19.5" customHeight="1">
      <c r="A20" s="467">
        <v>2021</v>
      </c>
      <c r="B20" s="468">
        <v>1434357</v>
      </c>
      <c r="C20" s="469">
        <v>719061</v>
      </c>
      <c r="D20" s="470">
        <v>715296</v>
      </c>
      <c r="E20" s="468">
        <v>1434357</v>
      </c>
      <c r="F20" s="469">
        <v>719061</v>
      </c>
      <c r="G20" s="470">
        <v>715296</v>
      </c>
      <c r="H20" s="468" t="s">
        <v>161</v>
      </c>
      <c r="I20" s="469" t="s">
        <v>161</v>
      </c>
      <c r="J20" s="471" t="s">
        <v>161</v>
      </c>
    </row>
    <row r="21" spans="1:10" ht="19.5" customHeight="1" thickBot="1">
      <c r="A21" s="435">
        <v>2022</v>
      </c>
      <c r="B21" s="436" t="s">
        <v>457</v>
      </c>
      <c r="C21" s="437" t="s">
        <v>458</v>
      </c>
      <c r="D21" s="438" t="s">
        <v>459</v>
      </c>
      <c r="E21" s="436" t="s">
        <v>457</v>
      </c>
      <c r="F21" s="437" t="s">
        <v>458</v>
      </c>
      <c r="G21" s="438" t="s">
        <v>459</v>
      </c>
      <c r="H21" s="436" t="s">
        <v>161</v>
      </c>
      <c r="I21" s="437" t="s">
        <v>161</v>
      </c>
      <c r="J21" s="439" t="s">
        <v>161</v>
      </c>
    </row>
    <row r="22" spans="1:10" ht="14.25" customHeight="1" thickTop="1">
      <c r="A22" s="910"/>
      <c r="B22" s="911"/>
      <c r="C22" s="911"/>
      <c r="D22" s="911"/>
      <c r="E22" s="911"/>
      <c r="F22" s="911"/>
      <c r="G22" s="911"/>
      <c r="H22" s="911"/>
      <c r="I22" s="911"/>
      <c r="J22" s="911"/>
    </row>
    <row r="23" spans="1:10" ht="14.25" customHeight="1">
      <c r="A23" s="813" t="s">
        <v>209</v>
      </c>
      <c r="B23" s="803"/>
      <c r="C23" s="803"/>
      <c r="D23" s="803"/>
      <c r="E23" s="803"/>
      <c r="F23" s="803"/>
      <c r="G23" s="803"/>
      <c r="H23" s="803"/>
      <c r="I23" s="96"/>
      <c r="J23" s="96"/>
    </row>
    <row r="24" spans="1:12" ht="14.25" customHeight="1">
      <c r="A24" s="791" t="s">
        <v>460</v>
      </c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</row>
    <row r="25" spans="1:10" ht="14.25" customHeight="1">
      <c r="A25" s="813" t="s">
        <v>433</v>
      </c>
      <c r="B25" s="792"/>
      <c r="C25" s="792"/>
      <c r="D25" s="792"/>
      <c r="E25" s="792"/>
      <c r="F25" s="792"/>
      <c r="G25" s="792"/>
      <c r="H25" s="792"/>
      <c r="I25" s="792"/>
      <c r="J25" s="792"/>
    </row>
    <row r="26" spans="1:10" ht="14.25" customHeight="1">
      <c r="A26" s="813" t="s">
        <v>182</v>
      </c>
      <c r="B26" s="792"/>
      <c r="C26" s="792"/>
      <c r="H26" s="248"/>
      <c r="I26" s="248"/>
      <c r="J26" s="248"/>
    </row>
    <row r="27" spans="2:7" ht="19.5" customHeight="1">
      <c r="B27" s="96"/>
      <c r="D27" s="248"/>
      <c r="E27" s="248"/>
      <c r="F27" s="248"/>
      <c r="G27" s="248"/>
    </row>
    <row r="28" ht="18.75" customHeight="1">
      <c r="E28" s="23" t="s">
        <v>15</v>
      </c>
    </row>
    <row r="29" ht="12.75" customHeight="1"/>
    <row r="30" ht="12.75" customHeight="1"/>
    <row r="31" ht="12.75" customHeight="1"/>
    <row r="32" ht="12.75" customHeight="1"/>
    <row r="33" spans="1:10" s="84" customFormat="1" ht="12.75" customHeight="1">
      <c r="A33"/>
      <c r="B33" s="363"/>
      <c r="C33" s="363"/>
      <c r="D33" s="363"/>
      <c r="E33" s="363"/>
      <c r="F33" s="363"/>
      <c r="G33" s="363"/>
      <c r="H33" s="363"/>
      <c r="I33" s="363"/>
      <c r="J33" s="363"/>
    </row>
    <row r="34" ht="12.75" customHeight="1"/>
    <row r="35" ht="12.75" customHeight="1"/>
    <row r="36" ht="12.75" customHeight="1"/>
    <row r="37" spans="11:18" ht="12.75" customHeight="1">
      <c r="K37" s="96"/>
      <c r="L37" s="96"/>
      <c r="M37" s="96"/>
      <c r="N37" s="96"/>
      <c r="O37" s="96"/>
      <c r="P37" s="96"/>
      <c r="Q37" s="96"/>
      <c r="R37" s="96"/>
    </row>
    <row r="38" spans="11:18" ht="12.75" customHeight="1">
      <c r="K38" s="96"/>
      <c r="L38" s="96"/>
      <c r="M38" s="96"/>
      <c r="N38" s="96"/>
      <c r="O38" s="96"/>
      <c r="P38" s="96"/>
      <c r="Q38" s="96"/>
      <c r="R38" s="96"/>
    </row>
    <row r="39" ht="12.75" customHeight="1"/>
  </sheetData>
  <sheetProtection/>
  <mergeCells count="11">
    <mergeCell ref="A4:A5"/>
    <mergeCell ref="A23:H23"/>
    <mergeCell ref="A26:C26"/>
    <mergeCell ref="A25:J25"/>
    <mergeCell ref="A2:J2"/>
    <mergeCell ref="A3:J3"/>
    <mergeCell ref="B4:D4"/>
    <mergeCell ref="E4:G4"/>
    <mergeCell ref="H4:J4"/>
    <mergeCell ref="A24:L24"/>
    <mergeCell ref="A22:J2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0.625" style="0" customWidth="1"/>
    <col min="2" max="4" width="11.75390625" style="0" customWidth="1"/>
    <col min="5" max="5" width="11.625" style="0" customWidth="1"/>
    <col min="6" max="10" width="11.75390625" style="0" customWidth="1"/>
  </cols>
  <sheetData>
    <row r="1" spans="1:10" ht="13.5" thickBot="1">
      <c r="A1" s="4" t="s">
        <v>18</v>
      </c>
      <c r="J1" s="305" t="s">
        <v>16</v>
      </c>
    </row>
    <row r="2" spans="1:10" ht="27.75" customHeight="1" thickBot="1" thickTop="1">
      <c r="A2" s="824" t="s">
        <v>267</v>
      </c>
      <c r="B2" s="825"/>
      <c r="C2" s="825"/>
      <c r="D2" s="825"/>
      <c r="E2" s="825"/>
      <c r="F2" s="825"/>
      <c r="G2" s="825"/>
      <c r="H2" s="825"/>
      <c r="I2" s="825"/>
      <c r="J2" s="826"/>
    </row>
    <row r="3" spans="1:10" ht="36.75" customHeight="1" thickBot="1">
      <c r="A3" s="914" t="s">
        <v>331</v>
      </c>
      <c r="B3" s="915"/>
      <c r="C3" s="915"/>
      <c r="D3" s="915"/>
      <c r="E3" s="915"/>
      <c r="F3" s="915"/>
      <c r="G3" s="915"/>
      <c r="H3" s="915"/>
      <c r="I3" s="915"/>
      <c r="J3" s="916"/>
    </row>
    <row r="4" spans="1:10" ht="48.75" thickBot="1">
      <c r="A4" s="489" t="s">
        <v>160</v>
      </c>
      <c r="B4" s="487" t="s">
        <v>258</v>
      </c>
      <c r="C4" s="486" t="s">
        <v>264</v>
      </c>
      <c r="D4" s="486" t="s">
        <v>263</v>
      </c>
      <c r="E4" s="486" t="s">
        <v>265</v>
      </c>
      <c r="F4" s="486" t="s">
        <v>266</v>
      </c>
      <c r="G4" s="486" t="s">
        <v>259</v>
      </c>
      <c r="H4" s="486" t="s">
        <v>260</v>
      </c>
      <c r="I4" s="486" t="s">
        <v>261</v>
      </c>
      <c r="J4" s="490" t="s">
        <v>262</v>
      </c>
    </row>
    <row r="5" spans="1:10" ht="19.5" customHeight="1">
      <c r="A5" s="491">
        <v>2014</v>
      </c>
      <c r="B5" s="488">
        <v>1322376</v>
      </c>
      <c r="C5" s="485">
        <v>975186</v>
      </c>
      <c r="D5" s="485">
        <v>309192</v>
      </c>
      <c r="E5" s="485">
        <v>16342</v>
      </c>
      <c r="F5" s="485">
        <v>21656</v>
      </c>
      <c r="G5" s="493">
        <v>73.74498629739196</v>
      </c>
      <c r="H5" s="493">
        <v>23.381549574402438</v>
      </c>
      <c r="I5" s="493">
        <v>1.2358058524958107</v>
      </c>
      <c r="J5" s="494">
        <v>1.637658275709783</v>
      </c>
    </row>
    <row r="6" spans="1:10" ht="19.5" customHeight="1">
      <c r="A6" s="427">
        <v>2015</v>
      </c>
      <c r="B6" s="482">
        <v>1341056</v>
      </c>
      <c r="C6" s="368">
        <v>986817</v>
      </c>
      <c r="D6" s="368">
        <v>315909</v>
      </c>
      <c r="E6" s="368">
        <v>17925</v>
      </c>
      <c r="F6" s="368">
        <v>20405</v>
      </c>
      <c r="G6" s="495">
        <v>73.5850702729789</v>
      </c>
      <c r="H6" s="495">
        <v>23.556734394387707</v>
      </c>
      <c r="I6" s="495">
        <v>1.3366332203875155</v>
      </c>
      <c r="J6" s="496">
        <v>1.5215621122458718</v>
      </c>
    </row>
    <row r="7" spans="1:10" ht="19.5" customHeight="1">
      <c r="A7" s="427">
        <v>2016</v>
      </c>
      <c r="B7" s="482">
        <v>1358980</v>
      </c>
      <c r="C7" s="368">
        <v>1000662</v>
      </c>
      <c r="D7" s="371">
        <v>317946</v>
      </c>
      <c r="E7" s="368">
        <v>20216</v>
      </c>
      <c r="F7" s="368">
        <v>20156</v>
      </c>
      <c r="G7" s="495">
        <v>73.63331322020927</v>
      </c>
      <c r="H7" s="495">
        <v>23.395929299916112</v>
      </c>
      <c r="I7" s="495">
        <v>1.487586277943752</v>
      </c>
      <c r="J7" s="496">
        <v>1.4831712019308598</v>
      </c>
    </row>
    <row r="8" spans="1:10" ht="19.5" customHeight="1">
      <c r="A8" s="427">
        <v>2017</v>
      </c>
      <c r="B8" s="482">
        <v>1376722</v>
      </c>
      <c r="C8" s="368">
        <v>1010060</v>
      </c>
      <c r="D8" s="368">
        <v>327116</v>
      </c>
      <c r="E8" s="368">
        <v>19518</v>
      </c>
      <c r="F8" s="368">
        <v>20028</v>
      </c>
      <c r="G8" s="495">
        <v>73.36702689431853</v>
      </c>
      <c r="H8" s="495">
        <v>23.76049776207542</v>
      </c>
      <c r="I8" s="495">
        <v>1.4177154138598789</v>
      </c>
      <c r="J8" s="496">
        <v>1.4547599297461653</v>
      </c>
    </row>
    <row r="9" spans="1:10" ht="19.5" customHeight="1">
      <c r="A9" s="427">
        <v>2018</v>
      </c>
      <c r="B9" s="482">
        <v>1389680</v>
      </c>
      <c r="C9" s="368">
        <v>1019001</v>
      </c>
      <c r="D9" s="368">
        <v>325155</v>
      </c>
      <c r="E9" s="368">
        <v>25517</v>
      </c>
      <c r="F9" s="371">
        <v>20007</v>
      </c>
      <c r="G9" s="495">
        <v>73.32630533648035</v>
      </c>
      <c r="H9" s="495">
        <v>23.397832594554142</v>
      </c>
      <c r="I9" s="495">
        <v>1.8361781129468655</v>
      </c>
      <c r="J9" s="496">
        <v>1.4396839560186518</v>
      </c>
    </row>
    <row r="10" spans="1:10" ht="19.5" customHeight="1">
      <c r="A10" s="427">
        <v>2019</v>
      </c>
      <c r="B10" s="482">
        <v>1407409</v>
      </c>
      <c r="C10" s="368">
        <v>1029079</v>
      </c>
      <c r="D10" s="368">
        <v>329441</v>
      </c>
      <c r="E10" s="368">
        <v>28662</v>
      </c>
      <c r="F10" s="368">
        <v>20227</v>
      </c>
      <c r="G10" s="495">
        <v>73.11868831306323</v>
      </c>
      <c r="H10" s="495">
        <v>23.407623512426028</v>
      </c>
      <c r="I10" s="495">
        <v>2.0365082218459594</v>
      </c>
      <c r="J10" s="496">
        <v>1.4371799526647904</v>
      </c>
    </row>
    <row r="11" spans="1:10" ht="19.5" customHeight="1">
      <c r="A11" s="467">
        <v>2020</v>
      </c>
      <c r="B11" s="569">
        <v>1421455</v>
      </c>
      <c r="C11" s="469">
        <v>1044813</v>
      </c>
      <c r="D11" s="469">
        <v>329161</v>
      </c>
      <c r="E11" s="469">
        <v>30107</v>
      </c>
      <c r="F11" s="469">
        <v>17374</v>
      </c>
      <c r="G11" s="570">
        <v>73.50306552089233</v>
      </c>
      <c r="H11" s="570">
        <v>23.156624726072934</v>
      </c>
      <c r="I11" s="570">
        <v>2.118041021347844</v>
      </c>
      <c r="J11" s="571">
        <v>1.2222687316868983</v>
      </c>
    </row>
    <row r="12" spans="1:10" ht="19.5" customHeight="1" thickBot="1">
      <c r="A12" s="435">
        <v>2021</v>
      </c>
      <c r="B12" s="483">
        <v>1434357</v>
      </c>
      <c r="C12" s="437">
        <v>1047191</v>
      </c>
      <c r="D12" s="437">
        <v>336712</v>
      </c>
      <c r="E12" s="437">
        <v>33182</v>
      </c>
      <c r="F12" s="437">
        <v>17272</v>
      </c>
      <c r="G12" s="497">
        <v>73.0076961314373</v>
      </c>
      <c r="H12" s="497">
        <v>23.4747695308769</v>
      </c>
      <c r="I12" s="497">
        <v>2.313371078469307</v>
      </c>
      <c r="J12" s="498">
        <v>1.204163259216499</v>
      </c>
    </row>
    <row r="13" spans="1:10" ht="14.25" customHeight="1" thickTop="1">
      <c r="A13" s="816"/>
      <c r="B13" s="817"/>
      <c r="C13" s="817"/>
      <c r="D13" s="817"/>
      <c r="E13" s="817"/>
      <c r="F13" s="817"/>
      <c r="G13" s="817"/>
      <c r="H13" s="817"/>
      <c r="I13" s="817"/>
      <c r="J13" s="817"/>
    </row>
    <row r="14" spans="1:10" ht="14.25" customHeight="1">
      <c r="A14" s="813" t="s">
        <v>257</v>
      </c>
      <c r="B14" s="803"/>
      <c r="C14" s="803"/>
      <c r="D14" s="803"/>
      <c r="E14" s="803"/>
      <c r="F14" s="803"/>
      <c r="G14" s="803"/>
      <c r="H14" s="803"/>
      <c r="I14" s="96"/>
      <c r="J14" s="96"/>
    </row>
    <row r="15" spans="1:10" ht="14.25" customHeight="1">
      <c r="A15" s="463" t="s">
        <v>330</v>
      </c>
      <c r="B15" s="248"/>
      <c r="C15" s="248"/>
      <c r="D15" s="248"/>
      <c r="E15" s="248"/>
      <c r="F15" s="248"/>
      <c r="G15" s="248"/>
      <c r="H15" s="248"/>
      <c r="I15" s="96"/>
      <c r="J15" s="96"/>
    </row>
    <row r="16" spans="1:10" ht="14.25" customHeight="1">
      <c r="A16" s="478" t="s">
        <v>256</v>
      </c>
      <c r="B16" s="302"/>
      <c r="C16" s="302"/>
      <c r="D16" s="302"/>
      <c r="E16" s="248"/>
      <c r="F16" s="248"/>
      <c r="G16" s="248"/>
      <c r="H16" s="248"/>
      <c r="I16" s="248"/>
      <c r="J16" s="96"/>
    </row>
    <row r="17" spans="1:10" ht="14.25" customHeight="1">
      <c r="A17" s="813" t="s">
        <v>255</v>
      </c>
      <c r="B17" s="792"/>
      <c r="C17" s="792"/>
      <c r="H17" s="248"/>
      <c r="I17" s="248"/>
      <c r="J17" s="248"/>
    </row>
    <row r="18" ht="19.5" customHeight="1">
      <c r="B18" s="96"/>
    </row>
    <row r="19" ht="18.75" customHeight="1"/>
    <row r="20" ht="12.75" customHeight="1"/>
    <row r="21" ht="12.75" customHeight="1"/>
    <row r="22" spans="4:7" ht="12.75" customHeight="1">
      <c r="D22" s="248"/>
      <c r="E22" s="248"/>
      <c r="F22" s="248"/>
      <c r="G22" s="248"/>
    </row>
    <row r="23" ht="12.75" customHeight="1">
      <c r="E23" s="23" t="s">
        <v>15</v>
      </c>
    </row>
    <row r="24" ht="12.75" customHeight="1"/>
    <row r="25" ht="12.75" customHeight="1">
      <c r="H25" s="360"/>
    </row>
    <row r="26" spans="2:10" ht="12.75" customHeight="1">
      <c r="B26" s="362"/>
      <c r="F26" s="360"/>
      <c r="G26" s="360"/>
      <c r="H26" s="362"/>
      <c r="I26" s="360"/>
      <c r="J26" s="360"/>
    </row>
    <row r="27" spans="1:10" s="84" customFormat="1" ht="12.75" customHeight="1">
      <c r="A27"/>
      <c r="B27" s="363"/>
      <c r="C27" s="363"/>
      <c r="D27" s="363"/>
      <c r="E27" s="363"/>
      <c r="F27" s="363"/>
      <c r="G27" s="363"/>
      <c r="H27" s="363"/>
      <c r="I27" s="363"/>
      <c r="J27" s="363"/>
    </row>
    <row r="28" ht="12.75" customHeight="1"/>
    <row r="29" ht="12.75" customHeight="1"/>
    <row r="30" ht="12.75" customHeight="1"/>
    <row r="31" spans="11:18" ht="12.75" customHeight="1">
      <c r="K31" s="96"/>
      <c r="L31" s="96"/>
      <c r="M31" s="96"/>
      <c r="N31" s="96"/>
      <c r="O31" s="96"/>
      <c r="P31" s="96"/>
      <c r="Q31" s="96"/>
      <c r="R31" s="96"/>
    </row>
    <row r="32" spans="11:18" ht="12.75" customHeight="1">
      <c r="K32" s="96"/>
      <c r="L32" s="96"/>
      <c r="M32" s="96"/>
      <c r="N32" s="96"/>
      <c r="O32" s="96"/>
      <c r="P32" s="96"/>
      <c r="Q32" s="96"/>
      <c r="R32" s="96"/>
    </row>
    <row r="33" ht="12.75" customHeight="1"/>
  </sheetData>
  <sheetProtection/>
  <mergeCells count="5">
    <mergeCell ref="A14:H14"/>
    <mergeCell ref="A17:C17"/>
    <mergeCell ref="A2:J2"/>
    <mergeCell ref="A3:J3"/>
    <mergeCell ref="A13:J13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3" width="32.25390625" style="0" customWidth="1"/>
    <col min="4" max="4" width="31.625" style="0" customWidth="1"/>
  </cols>
  <sheetData>
    <row r="1" spans="1:4" ht="13.5" thickBot="1">
      <c r="A1" s="4" t="s">
        <v>18</v>
      </c>
      <c r="B1" s="4"/>
      <c r="C1" s="4"/>
      <c r="D1" s="305" t="s">
        <v>16</v>
      </c>
    </row>
    <row r="2" spans="1:4" ht="27.75" customHeight="1" thickBot="1" thickTop="1">
      <c r="A2" s="998" t="s">
        <v>284</v>
      </c>
      <c r="B2" s="999"/>
      <c r="C2" s="999"/>
      <c r="D2" s="1000"/>
    </row>
    <row r="3" spans="1:4" ht="36.75" customHeight="1" thickBot="1">
      <c r="A3" s="917" t="s">
        <v>483</v>
      </c>
      <c r="B3" s="918"/>
      <c r="C3" s="837"/>
      <c r="D3" s="838"/>
    </row>
    <row r="4" spans="1:4" ht="23.25" customHeight="1" thickBot="1">
      <c r="A4" s="920" t="s">
        <v>282</v>
      </c>
      <c r="B4" s="921"/>
      <c r="C4" s="920" t="s">
        <v>285</v>
      </c>
      <c r="D4" s="922"/>
    </row>
    <row r="5" spans="1:4" ht="15.75" customHeight="1">
      <c r="A5" s="505" t="s">
        <v>286</v>
      </c>
      <c r="B5" s="504" t="s">
        <v>161</v>
      </c>
      <c r="C5" s="476">
        <v>2007</v>
      </c>
      <c r="D5" s="509">
        <v>68.36167341430499</v>
      </c>
    </row>
    <row r="6" spans="1:4" ht="19.5" customHeight="1">
      <c r="A6" s="505" t="s">
        <v>268</v>
      </c>
      <c r="B6" s="504">
        <v>16.42787619885497</v>
      </c>
      <c r="C6" s="502">
        <v>2008</v>
      </c>
      <c r="D6" s="496">
        <v>69.49398580062196</v>
      </c>
    </row>
    <row r="7" spans="1:4" ht="19.5" customHeight="1">
      <c r="A7" s="506" t="s">
        <v>269</v>
      </c>
      <c r="B7" s="503">
        <v>17.978459840968977</v>
      </c>
      <c r="C7" s="502">
        <v>2009</v>
      </c>
      <c r="D7" s="496">
        <v>70.75467934049169</v>
      </c>
    </row>
    <row r="8" spans="1:4" ht="19.5" customHeight="1">
      <c r="A8" s="506" t="s">
        <v>270</v>
      </c>
      <c r="B8" s="503">
        <v>23.585382364997947</v>
      </c>
      <c r="C8" s="476">
        <v>2010</v>
      </c>
      <c r="D8" s="496">
        <v>72.44329050049873</v>
      </c>
    </row>
    <row r="9" spans="1:4" ht="19.5" customHeight="1">
      <c r="A9" s="506" t="s">
        <v>271</v>
      </c>
      <c r="B9" s="503">
        <v>16.625282523509956</v>
      </c>
      <c r="C9" s="501">
        <v>2011</v>
      </c>
      <c r="D9" s="496">
        <v>73.6577480490524</v>
      </c>
    </row>
    <row r="10" spans="1:4" ht="19.5" customHeight="1">
      <c r="A10" s="506" t="s">
        <v>272</v>
      </c>
      <c r="B10" s="503">
        <v>15.507458682266586</v>
      </c>
      <c r="C10" s="500">
        <v>2012</v>
      </c>
      <c r="D10" s="496">
        <v>74.80889514756791</v>
      </c>
    </row>
    <row r="11" spans="1:4" ht="19.5" customHeight="1">
      <c r="A11" s="506" t="s">
        <v>273</v>
      </c>
      <c r="B11" s="503">
        <v>15.863708602307367</v>
      </c>
      <c r="C11" s="501">
        <v>2013</v>
      </c>
      <c r="D11" s="496">
        <v>76.00510473508186</v>
      </c>
    </row>
    <row r="12" spans="1:4" ht="19.5" customHeight="1">
      <c r="A12" s="506" t="s">
        <v>274</v>
      </c>
      <c r="B12" s="503">
        <v>20.645329681138758</v>
      </c>
      <c r="C12" s="500">
        <v>2014</v>
      </c>
      <c r="D12" s="496">
        <v>77.59056504136596</v>
      </c>
    </row>
    <row r="13" spans="1:4" ht="19.5" customHeight="1">
      <c r="A13" s="506" t="s">
        <v>275</v>
      </c>
      <c r="B13" s="503">
        <v>14.027244768649018</v>
      </c>
      <c r="C13" s="501">
        <v>2015</v>
      </c>
      <c r="D13" s="496">
        <v>78.686616206067</v>
      </c>
    </row>
    <row r="14" spans="1:4" ht="19.5" customHeight="1">
      <c r="A14" s="506" t="s">
        <v>283</v>
      </c>
      <c r="B14" s="503">
        <v>13.277055048948595</v>
      </c>
      <c r="C14" s="500">
        <v>2016</v>
      </c>
      <c r="D14" s="496">
        <v>79.73830898316024</v>
      </c>
    </row>
    <row r="15" spans="1:4" ht="19.5" customHeight="1">
      <c r="A15" s="506" t="s">
        <v>276</v>
      </c>
      <c r="B15" s="503">
        <v>12.970892844430292</v>
      </c>
      <c r="C15" s="501">
        <v>2017</v>
      </c>
      <c r="D15" s="496">
        <v>80.7793228891627</v>
      </c>
    </row>
    <row r="16" spans="1:4" ht="19.5" customHeight="1">
      <c r="A16" s="506" t="s">
        <v>277</v>
      </c>
      <c r="B16" s="503">
        <v>9.368193609843912</v>
      </c>
      <c r="C16" s="500">
        <v>2018</v>
      </c>
      <c r="D16" s="496">
        <v>81.5396350407792</v>
      </c>
    </row>
    <row r="17" spans="1:4" ht="19.5" customHeight="1">
      <c r="A17" s="506" t="s">
        <v>278</v>
      </c>
      <c r="B17" s="503">
        <v>12.67692048883284</v>
      </c>
      <c r="C17" s="501">
        <v>2019</v>
      </c>
      <c r="D17" s="496">
        <v>82.57988617027519</v>
      </c>
    </row>
    <row r="18" spans="1:4" ht="19.5" customHeight="1">
      <c r="A18" s="506" t="s">
        <v>279</v>
      </c>
      <c r="B18" s="503">
        <v>9.930569606801463</v>
      </c>
      <c r="C18" s="501">
        <v>2020</v>
      </c>
      <c r="D18" s="496">
        <v>83.40403684797278</v>
      </c>
    </row>
    <row r="19" spans="1:4" ht="19.5" customHeight="1">
      <c r="A19" s="692" t="s">
        <v>329</v>
      </c>
      <c r="B19" s="503">
        <v>9.035670261260286</v>
      </c>
      <c r="C19" s="501">
        <v>2021</v>
      </c>
      <c r="D19" s="496">
        <v>84.1610631930998</v>
      </c>
    </row>
    <row r="20" spans="1:4" ht="19.5" customHeight="1">
      <c r="A20" s="692" t="s">
        <v>452</v>
      </c>
      <c r="B20" s="708">
        <v>4.983528402408683</v>
      </c>
      <c r="C20" s="709">
        <v>2022</v>
      </c>
      <c r="D20" s="571">
        <v>84.58152907351992</v>
      </c>
    </row>
    <row r="21" spans="1:4" ht="19.5" customHeight="1" thickBot="1">
      <c r="A21" s="507" t="s">
        <v>482</v>
      </c>
      <c r="B21" s="508">
        <v>2.8816806828114387</v>
      </c>
      <c r="C21" s="710">
        <v>2023</v>
      </c>
      <c r="D21" s="498">
        <v>84.82561755559468</v>
      </c>
    </row>
    <row r="22" spans="1:4" ht="14.25" customHeight="1" thickTop="1">
      <c r="A22" s="923"/>
      <c r="B22" s="923"/>
      <c r="C22" s="923"/>
      <c r="D22" s="923"/>
    </row>
    <row r="23" spans="1:4" ht="14.25" customHeight="1">
      <c r="A23" s="919" t="s">
        <v>280</v>
      </c>
      <c r="B23" s="919"/>
      <c r="C23" s="919"/>
      <c r="D23" s="919"/>
    </row>
    <row r="24" spans="1:4" ht="14.25" customHeight="1">
      <c r="A24" s="924"/>
      <c r="B24" s="924"/>
      <c r="C24" s="924"/>
      <c r="D24" s="924"/>
    </row>
    <row r="25" spans="1:4" ht="14.25" customHeight="1">
      <c r="A25" s="813" t="s">
        <v>257</v>
      </c>
      <c r="B25" s="792"/>
      <c r="C25" s="792"/>
      <c r="D25" s="792"/>
    </row>
    <row r="26" spans="1:4" ht="14.25" customHeight="1">
      <c r="A26" s="813" t="s">
        <v>475</v>
      </c>
      <c r="B26" s="792"/>
      <c r="C26" s="792"/>
      <c r="D26" s="792"/>
    </row>
    <row r="27" spans="1:4" ht="14.25" customHeight="1">
      <c r="A27" s="813" t="s">
        <v>256</v>
      </c>
      <c r="B27" s="792"/>
      <c r="C27" s="792"/>
      <c r="D27" s="792"/>
    </row>
    <row r="28" spans="1:4" ht="14.25" customHeight="1">
      <c r="A28" s="813" t="s">
        <v>281</v>
      </c>
      <c r="B28" s="792"/>
      <c r="C28" s="792"/>
      <c r="D28" s="792"/>
    </row>
    <row r="29" ht="19.5" customHeight="1"/>
    <row r="30" ht="18.75" customHeight="1"/>
    <row r="31" ht="12.75" customHeight="1"/>
    <row r="32" spans="2:5" ht="12.75" customHeight="1">
      <c r="B32" s="248"/>
      <c r="C32" s="248"/>
      <c r="D32" s="248"/>
      <c r="E32" s="248"/>
    </row>
    <row r="33" ht="12.75" customHeight="1">
      <c r="C33" s="23" t="s">
        <v>15</v>
      </c>
    </row>
    <row r="34" ht="12.75" customHeight="1"/>
    <row r="35" ht="12.75" customHeight="1"/>
    <row r="36" spans="4:5" ht="12.75" customHeight="1">
      <c r="D36" s="360"/>
      <c r="E36" s="360"/>
    </row>
  </sheetData>
  <sheetProtection/>
  <mergeCells count="11">
    <mergeCell ref="A25:D25"/>
    <mergeCell ref="A26:D26"/>
    <mergeCell ref="A27:D27"/>
    <mergeCell ref="A2:D2"/>
    <mergeCell ref="A3:D3"/>
    <mergeCell ref="A28:D28"/>
    <mergeCell ref="A23:D23"/>
    <mergeCell ref="A4:B4"/>
    <mergeCell ref="C4:D4"/>
    <mergeCell ref="A22:D22"/>
    <mergeCell ref="A24:D2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0.625" style="0" customWidth="1"/>
    <col min="2" max="7" width="13.75390625" style="0" customWidth="1"/>
  </cols>
  <sheetData>
    <row r="1" spans="1:7" ht="13.5" thickBot="1">
      <c r="A1" s="4" t="s">
        <v>18</v>
      </c>
      <c r="G1" s="305" t="s">
        <v>16</v>
      </c>
    </row>
    <row r="2" spans="1:7" ht="27.75" customHeight="1" thickBot="1" thickTop="1">
      <c r="A2" s="824" t="s">
        <v>287</v>
      </c>
      <c r="B2" s="825"/>
      <c r="C2" s="825"/>
      <c r="D2" s="825"/>
      <c r="E2" s="825"/>
      <c r="F2" s="825"/>
      <c r="G2" s="826"/>
    </row>
    <row r="3" spans="1:7" ht="36.75" customHeight="1" thickBot="1">
      <c r="A3" s="914" t="s">
        <v>485</v>
      </c>
      <c r="B3" s="915"/>
      <c r="C3" s="915"/>
      <c r="D3" s="915"/>
      <c r="E3" s="915"/>
      <c r="F3" s="915"/>
      <c r="G3" s="916"/>
    </row>
    <row r="4" spans="1:7" ht="24" customHeight="1" thickBot="1">
      <c r="A4" s="489"/>
      <c r="B4" s="925"/>
      <c r="C4" s="926"/>
      <c r="D4" s="926"/>
      <c r="E4" s="925" t="s">
        <v>288</v>
      </c>
      <c r="F4" s="926"/>
      <c r="G4" s="922"/>
    </row>
    <row r="5" spans="1:7" ht="60.75" thickBot="1">
      <c r="A5" s="479" t="s">
        <v>160</v>
      </c>
      <c r="B5" s="510" t="s">
        <v>289</v>
      </c>
      <c r="C5" s="516" t="s">
        <v>292</v>
      </c>
      <c r="D5" s="517" t="s">
        <v>293</v>
      </c>
      <c r="E5" s="518" t="s">
        <v>289</v>
      </c>
      <c r="F5" s="519" t="s">
        <v>290</v>
      </c>
      <c r="G5" s="515" t="s">
        <v>291</v>
      </c>
    </row>
    <row r="6" spans="1:7" ht="19.5" customHeight="1">
      <c r="A6" s="491">
        <v>2014</v>
      </c>
      <c r="B6" s="488">
        <v>258279</v>
      </c>
      <c r="C6" s="485">
        <v>51053</v>
      </c>
      <c r="D6" s="511">
        <v>185187</v>
      </c>
      <c r="E6" s="520">
        <v>22039</v>
      </c>
      <c r="F6" s="485">
        <v>3428</v>
      </c>
      <c r="G6" s="492">
        <v>18611</v>
      </c>
    </row>
    <row r="7" spans="1:7" ht="19.5" customHeight="1">
      <c r="A7" s="427">
        <v>2015</v>
      </c>
      <c r="B7" s="482">
        <v>265741</v>
      </c>
      <c r="C7" s="368">
        <v>53656</v>
      </c>
      <c r="D7" s="512">
        <v>188281</v>
      </c>
      <c r="E7" s="367">
        <v>23804</v>
      </c>
      <c r="F7" s="368">
        <v>3813</v>
      </c>
      <c r="G7" s="433">
        <v>19991</v>
      </c>
    </row>
    <row r="8" spans="1:7" ht="19.5" customHeight="1">
      <c r="A8" s="427">
        <v>2016</v>
      </c>
      <c r="B8" s="482">
        <v>271991</v>
      </c>
      <c r="C8" s="368">
        <v>54895</v>
      </c>
      <c r="D8" s="513">
        <v>191121</v>
      </c>
      <c r="E8" s="367">
        <v>25975</v>
      </c>
      <c r="F8" s="368">
        <v>4393</v>
      </c>
      <c r="G8" s="433">
        <v>21582</v>
      </c>
    </row>
    <row r="9" spans="1:7" ht="19.5" customHeight="1">
      <c r="A9" s="427">
        <v>2017</v>
      </c>
      <c r="B9" s="482">
        <v>278593</v>
      </c>
      <c r="C9" s="368">
        <v>56804</v>
      </c>
      <c r="D9" s="512">
        <v>194007</v>
      </c>
      <c r="E9" s="367">
        <v>27782</v>
      </c>
      <c r="F9" s="368">
        <v>4887</v>
      </c>
      <c r="G9" s="433">
        <v>22895</v>
      </c>
    </row>
    <row r="10" spans="1:7" ht="19.5" customHeight="1">
      <c r="A10" s="427">
        <v>2018</v>
      </c>
      <c r="B10" s="482">
        <v>280957</v>
      </c>
      <c r="C10" s="368">
        <v>58158</v>
      </c>
      <c r="D10" s="512">
        <v>191756</v>
      </c>
      <c r="E10" s="367">
        <v>31043</v>
      </c>
      <c r="F10" s="368">
        <v>5664</v>
      </c>
      <c r="G10" s="433">
        <v>25379</v>
      </c>
    </row>
    <row r="11" spans="1:7" ht="19.5" customHeight="1">
      <c r="A11" s="427">
        <v>2019</v>
      </c>
      <c r="B11" s="482">
        <v>290119</v>
      </c>
      <c r="C11" s="368">
        <v>59937</v>
      </c>
      <c r="D11" s="512">
        <v>197268</v>
      </c>
      <c r="E11" s="367">
        <v>32914</v>
      </c>
      <c r="F11" s="368">
        <v>5970</v>
      </c>
      <c r="G11" s="433">
        <v>26944</v>
      </c>
    </row>
    <row r="12" spans="1:7" ht="19.5" customHeight="1">
      <c r="A12" s="467">
        <v>2020</v>
      </c>
      <c r="B12" s="569">
        <v>296811</v>
      </c>
      <c r="C12" s="469">
        <v>59624</v>
      </c>
      <c r="D12" s="572">
        <v>201236</v>
      </c>
      <c r="E12" s="468">
        <v>35951</v>
      </c>
      <c r="F12" s="469">
        <v>6820</v>
      </c>
      <c r="G12" s="471">
        <v>29131</v>
      </c>
    </row>
    <row r="13" spans="1:7" ht="19.5" customHeight="1">
      <c r="A13" s="467">
        <v>2021</v>
      </c>
      <c r="B13" s="569">
        <v>302219</v>
      </c>
      <c r="C13" s="469">
        <v>61757</v>
      </c>
      <c r="D13" s="572">
        <v>201395</v>
      </c>
      <c r="E13" s="468">
        <v>39067</v>
      </c>
      <c r="F13" s="469">
        <v>7869</v>
      </c>
      <c r="G13" s="471">
        <v>31198</v>
      </c>
    </row>
    <row r="14" spans="1:7" ht="19.5" customHeight="1">
      <c r="A14" s="467">
        <v>2022</v>
      </c>
      <c r="B14" s="569">
        <v>309818</v>
      </c>
      <c r="C14" s="469">
        <v>65311</v>
      </c>
      <c r="D14" s="572">
        <v>202466</v>
      </c>
      <c r="E14" s="468">
        <v>42041</v>
      </c>
      <c r="F14" s="469">
        <v>8670</v>
      </c>
      <c r="G14" s="471">
        <v>33371</v>
      </c>
    </row>
    <row r="15" spans="1:7" ht="19.5" customHeight="1" thickBot="1">
      <c r="A15" s="435">
        <v>2023</v>
      </c>
      <c r="B15" s="483">
        <v>309978</v>
      </c>
      <c r="C15" s="437">
        <v>66061</v>
      </c>
      <c r="D15" s="514">
        <v>198061</v>
      </c>
      <c r="E15" s="436">
        <v>45856</v>
      </c>
      <c r="F15" s="437">
        <v>9645</v>
      </c>
      <c r="G15" s="439">
        <v>36211</v>
      </c>
    </row>
    <row r="16" spans="1:7" ht="14.25" customHeight="1" thickTop="1">
      <c r="A16" s="816"/>
      <c r="B16" s="817"/>
      <c r="C16" s="817"/>
      <c r="D16" s="817"/>
      <c r="E16" s="817"/>
      <c r="F16" s="817"/>
      <c r="G16" s="817"/>
    </row>
    <row r="17" spans="1:7" ht="14.25" customHeight="1">
      <c r="A17" s="813" t="s">
        <v>257</v>
      </c>
      <c r="B17" s="803"/>
      <c r="C17" s="803"/>
      <c r="D17" s="803"/>
      <c r="E17" s="803"/>
      <c r="F17" s="96"/>
      <c r="G17" s="96"/>
    </row>
    <row r="18" spans="1:7" ht="14.25" customHeight="1">
      <c r="A18" s="463" t="s">
        <v>484</v>
      </c>
      <c r="B18" s="248"/>
      <c r="C18" s="248"/>
      <c r="D18" s="248"/>
      <c r="E18" s="248"/>
      <c r="F18" s="96"/>
      <c r="G18" s="96"/>
    </row>
    <row r="19" spans="1:7" ht="14.25" customHeight="1">
      <c r="A19" s="478" t="s">
        <v>256</v>
      </c>
      <c r="B19" s="302"/>
      <c r="C19" s="302"/>
      <c r="D19" s="302"/>
      <c r="E19" s="248"/>
      <c r="F19" s="248"/>
      <c r="G19" s="96"/>
    </row>
    <row r="20" spans="1:7" ht="14.25" customHeight="1">
      <c r="A20" s="813" t="s">
        <v>294</v>
      </c>
      <c r="B20" s="792"/>
      <c r="C20" s="792"/>
      <c r="E20" s="248"/>
      <c r="F20" s="248"/>
      <c r="G20" s="248"/>
    </row>
    <row r="21" ht="19.5" customHeight="1">
      <c r="B21" s="96"/>
    </row>
    <row r="22" ht="18.75" customHeight="1"/>
    <row r="23" spans="3:4" ht="12.75" customHeight="1">
      <c r="C23" s="248"/>
      <c r="D23" s="248"/>
    </row>
    <row r="24" spans="2:7" ht="12.75" customHeight="1">
      <c r="B24" s="362"/>
      <c r="D24" s="23" t="s">
        <v>15</v>
      </c>
      <c r="E24" s="362"/>
      <c r="F24" s="360"/>
      <c r="G24" s="360"/>
    </row>
    <row r="25" spans="1:7" s="84" customFormat="1" ht="12.75" customHeight="1">
      <c r="A25"/>
      <c r="B25" s="363"/>
      <c r="C25"/>
      <c r="D25"/>
      <c r="E25" s="363"/>
      <c r="F25" s="363"/>
      <c r="G25" s="363"/>
    </row>
    <row r="26" ht="12.75" customHeight="1"/>
    <row r="27" ht="12.75" customHeight="1"/>
    <row r="28" ht="12.75" customHeight="1"/>
    <row r="29" spans="8:15" ht="12.75" customHeight="1">
      <c r="H29" s="96"/>
      <c r="I29" s="96"/>
      <c r="J29" s="96"/>
      <c r="K29" s="96"/>
      <c r="L29" s="96"/>
      <c r="M29" s="96"/>
      <c r="N29" s="96"/>
      <c r="O29" s="96"/>
    </row>
    <row r="30" spans="8:15" ht="12.75" customHeight="1">
      <c r="H30" s="96"/>
      <c r="I30" s="96"/>
      <c r="J30" s="96"/>
      <c r="K30" s="96"/>
      <c r="L30" s="96"/>
      <c r="M30" s="96"/>
      <c r="N30" s="96"/>
      <c r="O30" s="96"/>
    </row>
    <row r="31" ht="12.75" customHeight="1"/>
  </sheetData>
  <sheetProtection/>
  <mergeCells count="7">
    <mergeCell ref="A2:G2"/>
    <mergeCell ref="A3:G3"/>
    <mergeCell ref="A17:E17"/>
    <mergeCell ref="A20:C20"/>
    <mergeCell ref="E4:G4"/>
    <mergeCell ref="B4:D4"/>
    <mergeCell ref="A16:G16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0.625" style="0" customWidth="1"/>
    <col min="2" max="2" width="13.75390625" style="0" customWidth="1"/>
    <col min="3" max="6" width="16.75390625" style="0" customWidth="1"/>
  </cols>
  <sheetData>
    <row r="1" spans="1:6" ht="13.5" thickBot="1">
      <c r="A1" s="4" t="s">
        <v>18</v>
      </c>
      <c r="F1" s="305" t="s">
        <v>16</v>
      </c>
    </row>
    <row r="2" spans="1:6" ht="27.75" customHeight="1" thickBot="1" thickTop="1">
      <c r="A2" s="824" t="s">
        <v>295</v>
      </c>
      <c r="B2" s="825"/>
      <c r="C2" s="825"/>
      <c r="D2" s="825"/>
      <c r="E2" s="825"/>
      <c r="F2" s="826"/>
    </row>
    <row r="3" spans="1:9" ht="36.75" customHeight="1" thickBot="1">
      <c r="A3" s="914" t="s">
        <v>488</v>
      </c>
      <c r="B3" s="915"/>
      <c r="C3" s="915"/>
      <c r="D3" s="915"/>
      <c r="E3" s="915"/>
      <c r="F3" s="916"/>
      <c r="I3" s="499"/>
    </row>
    <row r="4" spans="1:6" ht="25.5" customHeight="1" thickBot="1">
      <c r="A4" s="927" t="s">
        <v>301</v>
      </c>
      <c r="B4" s="929" t="s">
        <v>289</v>
      </c>
      <c r="C4" s="925" t="s">
        <v>300</v>
      </c>
      <c r="D4" s="926"/>
      <c r="E4" s="926"/>
      <c r="F4" s="922"/>
    </row>
    <row r="5" spans="1:6" ht="64.5" customHeight="1" thickBot="1">
      <c r="A5" s="928"/>
      <c r="B5" s="930"/>
      <c r="C5" s="525" t="s">
        <v>296</v>
      </c>
      <c r="D5" s="486" t="s">
        <v>297</v>
      </c>
      <c r="E5" s="486" t="s">
        <v>298</v>
      </c>
      <c r="F5" s="490" t="s">
        <v>299</v>
      </c>
    </row>
    <row r="6" spans="1:6" ht="19.5" customHeight="1">
      <c r="A6" s="491">
        <v>2014</v>
      </c>
      <c r="B6" s="524">
        <v>354520</v>
      </c>
      <c r="C6" s="520">
        <v>35769</v>
      </c>
      <c r="D6" s="485">
        <v>258279</v>
      </c>
      <c r="E6" s="485">
        <v>56122</v>
      </c>
      <c r="F6" s="492">
        <v>4350</v>
      </c>
    </row>
    <row r="7" spans="1:6" ht="19.5" customHeight="1">
      <c r="A7" s="427">
        <v>2015</v>
      </c>
      <c r="B7" s="521">
        <v>365378</v>
      </c>
      <c r="C7" s="367">
        <v>38762</v>
      </c>
      <c r="D7" s="368">
        <v>265741</v>
      </c>
      <c r="E7" s="368">
        <v>55779</v>
      </c>
      <c r="F7" s="433">
        <v>5096</v>
      </c>
    </row>
    <row r="8" spans="1:6" ht="19.5" customHeight="1">
      <c r="A8" s="427">
        <v>2016</v>
      </c>
      <c r="B8" s="521">
        <v>374534</v>
      </c>
      <c r="C8" s="523">
        <v>41691</v>
      </c>
      <c r="D8" s="368">
        <v>271991</v>
      </c>
      <c r="E8" s="368">
        <v>55416</v>
      </c>
      <c r="F8" s="433">
        <v>5436</v>
      </c>
    </row>
    <row r="9" spans="1:6" ht="19.5" customHeight="1">
      <c r="A9" s="427">
        <v>2017</v>
      </c>
      <c r="B9" s="521">
        <v>382851</v>
      </c>
      <c r="C9" s="367">
        <v>44810</v>
      </c>
      <c r="D9" s="368">
        <v>278593</v>
      </c>
      <c r="E9" s="368">
        <v>53967</v>
      </c>
      <c r="F9" s="433">
        <v>5481</v>
      </c>
    </row>
    <row r="10" spans="1:6" ht="19.5" customHeight="1">
      <c r="A10" s="427">
        <v>2018</v>
      </c>
      <c r="B10" s="521">
        <v>390268</v>
      </c>
      <c r="C10" s="367">
        <v>48570</v>
      </c>
      <c r="D10" s="368">
        <v>280957</v>
      </c>
      <c r="E10" s="368">
        <v>53941</v>
      </c>
      <c r="F10" s="433">
        <v>6800</v>
      </c>
    </row>
    <row r="11" spans="1:6" ht="19.5" customHeight="1">
      <c r="A11" s="427">
        <v>2019</v>
      </c>
      <c r="B11" s="521">
        <v>402172</v>
      </c>
      <c r="C11" s="367">
        <v>52562</v>
      </c>
      <c r="D11" s="368">
        <v>290119</v>
      </c>
      <c r="E11" s="368">
        <v>51958</v>
      </c>
      <c r="F11" s="433">
        <v>7533</v>
      </c>
    </row>
    <row r="12" spans="1:6" ht="19.5" customHeight="1">
      <c r="A12" s="467">
        <v>2020</v>
      </c>
      <c r="B12" s="573">
        <v>412725</v>
      </c>
      <c r="C12" s="468">
        <v>58510</v>
      </c>
      <c r="D12" s="469">
        <v>296811</v>
      </c>
      <c r="E12" s="469">
        <v>49711</v>
      </c>
      <c r="F12" s="471">
        <v>7693</v>
      </c>
    </row>
    <row r="13" spans="1:6" ht="19.5" customHeight="1">
      <c r="A13" s="467">
        <v>2021</v>
      </c>
      <c r="B13" s="573">
        <v>424008</v>
      </c>
      <c r="C13" s="468">
        <v>64450</v>
      </c>
      <c r="D13" s="469">
        <v>302219</v>
      </c>
      <c r="E13" s="469">
        <v>49049</v>
      </c>
      <c r="F13" s="471">
        <v>8290</v>
      </c>
    </row>
    <row r="14" spans="1:6" ht="19.5" customHeight="1">
      <c r="A14" s="467">
        <v>2022</v>
      </c>
      <c r="B14" s="573">
        <v>435301</v>
      </c>
      <c r="C14" s="468">
        <v>69146</v>
      </c>
      <c r="D14" s="469">
        <v>309818</v>
      </c>
      <c r="E14" s="469">
        <v>47891</v>
      </c>
      <c r="F14" s="471">
        <v>8446</v>
      </c>
    </row>
    <row r="15" spans="1:6" ht="19.5" customHeight="1" thickBot="1">
      <c r="A15" s="435">
        <v>2023</v>
      </c>
      <c r="B15" s="522">
        <v>441385</v>
      </c>
      <c r="C15" s="436">
        <v>72578</v>
      </c>
      <c r="D15" s="437">
        <v>309978</v>
      </c>
      <c r="E15" s="437">
        <v>50020</v>
      </c>
      <c r="F15" s="439">
        <v>8809</v>
      </c>
    </row>
    <row r="16" spans="1:6" ht="14.25" customHeight="1" thickTop="1">
      <c r="A16" s="816"/>
      <c r="B16" s="817"/>
      <c r="C16" s="817"/>
      <c r="D16" s="817"/>
      <c r="E16" s="817"/>
      <c r="F16" s="817"/>
    </row>
    <row r="17" spans="1:6" ht="14.25" customHeight="1">
      <c r="A17" s="478" t="s">
        <v>257</v>
      </c>
      <c r="B17" s="183"/>
      <c r="C17" s="183"/>
      <c r="D17" s="183"/>
      <c r="E17" s="96"/>
      <c r="F17" s="96"/>
    </row>
    <row r="18" spans="1:6" ht="14.25" customHeight="1">
      <c r="A18" s="478" t="s">
        <v>484</v>
      </c>
      <c r="B18" s="183"/>
      <c r="C18" s="183"/>
      <c r="D18" s="183"/>
      <c r="E18" s="96"/>
      <c r="F18" s="96"/>
    </row>
    <row r="19" spans="1:6" ht="14.25" customHeight="1">
      <c r="A19" s="813" t="s">
        <v>256</v>
      </c>
      <c r="B19" s="792"/>
      <c r="C19" s="792"/>
      <c r="D19" s="792"/>
      <c r="E19" s="792"/>
      <c r="F19" s="792"/>
    </row>
    <row r="20" spans="1:6" ht="14.25" customHeight="1">
      <c r="A20" s="478" t="s">
        <v>294</v>
      </c>
      <c r="B20" s="302"/>
      <c r="C20" s="302"/>
      <c r="D20" s="302"/>
      <c r="E20" s="302"/>
      <c r="F20" s="248"/>
    </row>
    <row r="21" ht="19.5" customHeight="1">
      <c r="B21" s="96"/>
    </row>
    <row r="22" ht="18.75" customHeight="1"/>
    <row r="23" ht="12.75" customHeight="1"/>
    <row r="24" spans="2:6" ht="12.75" customHeight="1">
      <c r="B24" s="362"/>
      <c r="C24" s="248"/>
      <c r="D24" s="248"/>
      <c r="F24" s="360"/>
    </row>
    <row r="25" spans="1:6" s="84" customFormat="1" ht="12.75" customHeight="1">
      <c r="A25"/>
      <c r="B25" s="363"/>
      <c r="C25"/>
      <c r="D25" s="23" t="s">
        <v>15</v>
      </c>
      <c r="E25" s="362"/>
      <c r="F25" s="363"/>
    </row>
    <row r="26" ht="12.75" customHeight="1">
      <c r="E26" s="363"/>
    </row>
    <row r="27" ht="12.75" customHeight="1"/>
    <row r="28" ht="12.75" customHeight="1"/>
    <row r="29" spans="7:14" ht="12.75" customHeight="1">
      <c r="G29" s="96"/>
      <c r="H29" s="96"/>
      <c r="I29" s="96"/>
      <c r="J29" s="96"/>
      <c r="K29" s="96"/>
      <c r="L29" s="96"/>
      <c r="M29" s="96"/>
      <c r="N29" s="96"/>
    </row>
    <row r="30" spans="7:14" ht="12.75" customHeight="1">
      <c r="G30" s="96"/>
      <c r="H30" s="96"/>
      <c r="I30" s="96"/>
      <c r="J30" s="96"/>
      <c r="K30" s="96"/>
      <c r="L30" s="96"/>
      <c r="M30" s="96"/>
      <c r="N30" s="96"/>
    </row>
    <row r="31" ht="12.75" customHeight="1"/>
  </sheetData>
  <sheetProtection/>
  <mergeCells count="7">
    <mergeCell ref="A19:F19"/>
    <mergeCell ref="A2:F2"/>
    <mergeCell ref="A3:F3"/>
    <mergeCell ref="C4:F4"/>
    <mergeCell ref="A4:A5"/>
    <mergeCell ref="B4:B5"/>
    <mergeCell ref="A16:F1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5.75390625" style="0" customWidth="1"/>
    <col min="2" max="2" width="24.375" style="0" customWidth="1"/>
  </cols>
  <sheetData>
    <row r="1" spans="1:2" ht="13.5" thickBot="1">
      <c r="A1" s="4" t="s">
        <v>18</v>
      </c>
      <c r="B1" s="305" t="s">
        <v>16</v>
      </c>
    </row>
    <row r="2" spans="1:2" ht="27.75" customHeight="1" thickBot="1" thickTop="1">
      <c r="A2" s="824" t="s">
        <v>302</v>
      </c>
      <c r="B2" s="826"/>
    </row>
    <row r="3" spans="1:5" ht="36.75" customHeight="1" thickBot="1">
      <c r="A3" s="836" t="s">
        <v>476</v>
      </c>
      <c r="B3" s="931"/>
      <c r="E3" s="499"/>
    </row>
    <row r="4" spans="1:2" ht="19.5" customHeight="1">
      <c r="A4" s="491">
        <v>2008</v>
      </c>
      <c r="B4" s="528">
        <v>4.2</v>
      </c>
    </row>
    <row r="5" spans="1:2" ht="19.5" customHeight="1">
      <c r="A5" s="491">
        <v>2009</v>
      </c>
      <c r="B5" s="528">
        <v>4.1</v>
      </c>
    </row>
    <row r="6" spans="1:2" ht="19.5" customHeight="1">
      <c r="A6" s="491">
        <v>2010</v>
      </c>
      <c r="B6" s="528">
        <v>3.9484476596193665</v>
      </c>
    </row>
    <row r="7" spans="1:2" ht="19.5" customHeight="1">
      <c r="A7" s="491">
        <v>2011</v>
      </c>
      <c r="B7" s="528">
        <v>3.8514956255550725</v>
      </c>
    </row>
    <row r="8" spans="1:2" ht="19.5" customHeight="1">
      <c r="A8" s="491">
        <v>2012</v>
      </c>
      <c r="B8" s="528">
        <v>3.768974775130068</v>
      </c>
    </row>
    <row r="9" spans="1:2" ht="19.5" customHeight="1">
      <c r="A9" s="491">
        <v>2013</v>
      </c>
      <c r="B9" s="528">
        <v>3.6987599075780175</v>
      </c>
    </row>
    <row r="10" spans="1:2" ht="19.5" customHeight="1">
      <c r="A10" s="491">
        <v>2014</v>
      </c>
      <c r="B10" s="528">
        <v>3.6387932979803677</v>
      </c>
    </row>
    <row r="11" spans="1:2" ht="19.5" customHeight="1">
      <c r="A11" s="427">
        <v>2015</v>
      </c>
      <c r="B11" s="529">
        <v>3.5813322093831594</v>
      </c>
    </row>
    <row r="12" spans="1:2" ht="19.5" customHeight="1">
      <c r="A12" s="427">
        <v>2016</v>
      </c>
      <c r="B12" s="529">
        <v>3.546473751381717</v>
      </c>
    </row>
    <row r="13" spans="1:2" ht="19.5" customHeight="1">
      <c r="A13" s="427">
        <v>2017</v>
      </c>
      <c r="B13" s="529">
        <v>3.49570198327809</v>
      </c>
    </row>
    <row r="14" spans="1:2" ht="19.5" customHeight="1">
      <c r="A14" s="427">
        <v>2018</v>
      </c>
      <c r="B14" s="529">
        <v>3.4575522461488</v>
      </c>
    </row>
    <row r="15" spans="1:2" ht="19.5" customHeight="1">
      <c r="A15" s="427">
        <v>2019</v>
      </c>
      <c r="B15" s="529">
        <v>3.4037103527843806</v>
      </c>
    </row>
    <row r="16" spans="1:2" ht="19.5" customHeight="1">
      <c r="A16" s="467">
        <v>2020</v>
      </c>
      <c r="B16" s="563">
        <v>3.3609643224907626</v>
      </c>
    </row>
    <row r="17" spans="1:2" ht="19.5" customHeight="1">
      <c r="A17" s="467">
        <v>2021</v>
      </c>
      <c r="B17" s="563">
        <v>3.2893530310748855</v>
      </c>
    </row>
    <row r="18" spans="1:2" ht="19.5" customHeight="1">
      <c r="A18" s="467">
        <v>2022</v>
      </c>
      <c r="B18" s="563">
        <v>3.2232937668417945</v>
      </c>
    </row>
    <row r="19" spans="1:2" ht="19.5" customHeight="1" thickBot="1">
      <c r="A19" s="435">
        <v>2023</v>
      </c>
      <c r="B19" s="530">
        <v>3.1908243370300307</v>
      </c>
    </row>
    <row r="20" spans="1:2" ht="14.25" customHeight="1" thickTop="1">
      <c r="A20" s="816"/>
      <c r="B20" s="817"/>
    </row>
    <row r="21" spans="1:2" ht="14.25" customHeight="1">
      <c r="A21" s="813" t="s">
        <v>257</v>
      </c>
      <c r="B21" s="792"/>
    </row>
    <row r="22" spans="1:2" ht="14.25" customHeight="1">
      <c r="A22" s="463" t="s">
        <v>475</v>
      </c>
      <c r="B22" s="96"/>
    </row>
    <row r="23" spans="1:2" ht="14.25" customHeight="1">
      <c r="A23" s="478" t="s">
        <v>256</v>
      </c>
      <c r="B23" s="96"/>
    </row>
    <row r="24" spans="1:2" ht="14.25" customHeight="1">
      <c r="A24" s="463" t="s">
        <v>294</v>
      </c>
      <c r="B24" s="248"/>
    </row>
    <row r="25" ht="19.5" customHeight="1"/>
    <row r="26" ht="18.75" customHeight="1"/>
    <row r="27" ht="12.75" customHeight="1"/>
    <row r="28" spans="1:2" ht="12.75" customHeight="1">
      <c r="A28" s="248"/>
      <c r="B28" s="248"/>
    </row>
    <row r="29" spans="2:3" ht="12.75" customHeight="1">
      <c r="B29" s="23" t="s">
        <v>15</v>
      </c>
      <c r="C29" s="362"/>
    </row>
    <row r="30" ht="12.75" customHeight="1">
      <c r="C30" s="363"/>
    </row>
    <row r="31" ht="12.75" customHeight="1"/>
    <row r="32" ht="12.75" customHeight="1"/>
    <row r="33" ht="12.75" customHeight="1">
      <c r="B33" s="360"/>
    </row>
    <row r="34" spans="1:2" s="84" customFormat="1" ht="12.75" customHeight="1">
      <c r="A34"/>
      <c r="B34" s="363"/>
    </row>
    <row r="35" ht="12.75" customHeight="1"/>
    <row r="36" ht="12.75" customHeight="1"/>
    <row r="37" ht="12.75" customHeight="1"/>
    <row r="38" spans="3:9" ht="12.75" customHeight="1">
      <c r="C38" s="96"/>
      <c r="D38" s="96"/>
      <c r="E38" s="96"/>
      <c r="F38" s="96"/>
      <c r="G38" s="96"/>
      <c r="H38" s="96"/>
      <c r="I38" s="96"/>
    </row>
    <row r="39" spans="3:9" ht="12.75" customHeight="1">
      <c r="C39" s="96"/>
      <c r="D39" s="96"/>
      <c r="E39" s="96"/>
      <c r="F39" s="96"/>
      <c r="G39" s="96"/>
      <c r="H39" s="96"/>
      <c r="I39" s="96"/>
    </row>
    <row r="40" ht="12.75" customHeight="1"/>
  </sheetData>
  <sheetProtection/>
  <mergeCells count="4">
    <mergeCell ref="A2:B2"/>
    <mergeCell ref="A3:B3"/>
    <mergeCell ref="A20:B20"/>
    <mergeCell ref="A21:B2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A2" sqref="A2:AK2"/>
    </sheetView>
  </sheetViews>
  <sheetFormatPr defaultColWidth="9.00390625" defaultRowHeight="12.75"/>
  <cols>
    <col min="1" max="1" width="31.375" style="0" customWidth="1"/>
    <col min="2" max="2" width="10.75390625" style="0" customWidth="1"/>
    <col min="3" max="4" width="7.75390625" style="0" customWidth="1"/>
    <col min="5" max="5" width="8.75390625" style="0" customWidth="1"/>
    <col min="6" max="6" width="10.75390625" style="0" customWidth="1"/>
    <col min="7" max="8" width="7.75390625" style="0" customWidth="1"/>
    <col min="9" max="9" width="8.75390625" style="0" customWidth="1"/>
    <col min="10" max="10" width="10.75390625" style="0" customWidth="1"/>
    <col min="11" max="12" width="7.75390625" style="0" customWidth="1"/>
    <col min="13" max="13" width="8.75390625" style="0" customWidth="1"/>
    <col min="14" max="14" width="10.75390625" style="0" customWidth="1"/>
    <col min="15" max="16" width="7.75390625" style="0" customWidth="1"/>
    <col min="17" max="17" width="8.75390625" style="0" customWidth="1"/>
    <col min="18" max="18" width="10.75390625" style="0" customWidth="1"/>
    <col min="19" max="20" width="7.75390625" style="0" customWidth="1"/>
    <col min="21" max="21" width="8.75390625" style="0" customWidth="1"/>
    <col min="22" max="22" width="10.75390625" style="0" customWidth="1"/>
    <col min="23" max="24" width="7.75390625" style="0" customWidth="1"/>
    <col min="25" max="25" width="8.75390625" style="0" customWidth="1"/>
    <col min="26" max="26" width="10.75390625" style="0" customWidth="1"/>
    <col min="27" max="28" width="7.75390625" style="0" customWidth="1"/>
    <col min="29" max="29" width="8.75390625" style="0" customWidth="1"/>
    <col min="30" max="30" width="10.75390625" style="0" customWidth="1"/>
    <col min="31" max="32" width="7.75390625" style="0" customWidth="1"/>
    <col min="33" max="33" width="8.75390625" style="0" customWidth="1"/>
    <col min="34" max="34" width="10.75390625" style="0" customWidth="1"/>
    <col min="35" max="36" width="7.75390625" style="0" customWidth="1"/>
    <col min="37" max="37" width="8.75390625" style="0" customWidth="1"/>
  </cols>
  <sheetData>
    <row r="1" spans="1:37" ht="13.5" thickBot="1">
      <c r="A1" s="4" t="s">
        <v>18</v>
      </c>
      <c r="E1" s="1"/>
      <c r="AK1" s="1" t="s">
        <v>16</v>
      </c>
    </row>
    <row r="2" spans="1:37" ht="30" customHeight="1" thickBot="1" thickTop="1">
      <c r="A2" s="782" t="s">
        <v>10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4"/>
    </row>
    <row r="3" spans="1:37" ht="21.75" customHeight="1">
      <c r="A3" s="785" t="s">
        <v>220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7"/>
    </row>
    <row r="4" spans="1:37" ht="27.75" customHeight="1" thickBot="1">
      <c r="A4" s="788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90"/>
    </row>
    <row r="5" spans="1:37" ht="24" customHeight="1" thickBot="1">
      <c r="A5" s="88" t="s">
        <v>19</v>
      </c>
      <c r="B5" s="779" t="s">
        <v>160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1"/>
    </row>
    <row r="6" spans="1:37" ht="24" customHeight="1" thickBot="1">
      <c r="A6" s="9"/>
      <c r="B6" s="750">
        <v>2009</v>
      </c>
      <c r="C6" s="750"/>
      <c r="D6" s="750"/>
      <c r="E6" s="751"/>
      <c r="F6" s="750">
        <v>2010</v>
      </c>
      <c r="G6" s="750"/>
      <c r="H6" s="750"/>
      <c r="I6" s="751"/>
      <c r="J6" s="750">
        <v>2011</v>
      </c>
      <c r="K6" s="750"/>
      <c r="L6" s="750"/>
      <c r="M6" s="750"/>
      <c r="N6" s="752">
        <v>2012</v>
      </c>
      <c r="O6" s="750"/>
      <c r="P6" s="750"/>
      <c r="Q6" s="751"/>
      <c r="R6" s="750">
        <v>2013</v>
      </c>
      <c r="S6" s="750"/>
      <c r="T6" s="750"/>
      <c r="U6" s="751"/>
      <c r="V6" s="750">
        <v>2014</v>
      </c>
      <c r="W6" s="750"/>
      <c r="X6" s="750"/>
      <c r="Y6" s="751"/>
      <c r="Z6" s="752">
        <v>2015</v>
      </c>
      <c r="AA6" s="750"/>
      <c r="AB6" s="750"/>
      <c r="AC6" s="753"/>
      <c r="AD6" s="750">
        <v>2016</v>
      </c>
      <c r="AE6" s="750"/>
      <c r="AF6" s="750"/>
      <c r="AG6" s="751"/>
      <c r="AH6" s="752">
        <v>2017</v>
      </c>
      <c r="AI6" s="750"/>
      <c r="AJ6" s="750"/>
      <c r="AK6" s="753"/>
    </row>
    <row r="7" spans="1:37" ht="19.5" customHeight="1">
      <c r="A7" s="415" t="s">
        <v>20</v>
      </c>
      <c r="B7" s="754">
        <v>25349</v>
      </c>
      <c r="C7" s="755"/>
      <c r="D7" s="755"/>
      <c r="E7" s="756"/>
      <c r="F7" s="754">
        <v>24501</v>
      </c>
      <c r="G7" s="755"/>
      <c r="H7" s="755"/>
      <c r="I7" s="756"/>
      <c r="J7" s="754">
        <v>24861</v>
      </c>
      <c r="K7" s="755"/>
      <c r="L7" s="755"/>
      <c r="M7" s="756"/>
      <c r="N7" s="754">
        <v>25082</v>
      </c>
      <c r="O7" s="755"/>
      <c r="P7" s="755"/>
      <c r="Q7" s="756"/>
      <c r="R7" s="766">
        <v>25029</v>
      </c>
      <c r="S7" s="767"/>
      <c r="T7" s="767"/>
      <c r="U7" s="768"/>
      <c r="V7" s="754" t="s">
        <v>161</v>
      </c>
      <c r="W7" s="755"/>
      <c r="X7" s="755"/>
      <c r="Y7" s="756"/>
      <c r="Z7" s="754">
        <v>12482</v>
      </c>
      <c r="AA7" s="755"/>
      <c r="AB7" s="755"/>
      <c r="AC7" s="757"/>
      <c r="AD7" s="754">
        <v>11666</v>
      </c>
      <c r="AE7" s="755"/>
      <c r="AF7" s="755"/>
      <c r="AG7" s="756"/>
      <c r="AH7" s="754">
        <v>11626</v>
      </c>
      <c r="AI7" s="755"/>
      <c r="AJ7" s="755"/>
      <c r="AK7" s="757"/>
    </row>
    <row r="8" spans="1:37" ht="19.5" customHeight="1">
      <c r="A8" s="10" t="s">
        <v>21</v>
      </c>
      <c r="B8" s="745">
        <v>8615</v>
      </c>
      <c r="C8" s="746"/>
      <c r="D8" s="746"/>
      <c r="E8" s="747"/>
      <c r="F8" s="745">
        <v>8188</v>
      </c>
      <c r="G8" s="746"/>
      <c r="H8" s="746"/>
      <c r="I8" s="747"/>
      <c r="J8" s="745">
        <v>9219</v>
      </c>
      <c r="K8" s="746"/>
      <c r="L8" s="746"/>
      <c r="M8" s="747"/>
      <c r="N8" s="745">
        <v>9105</v>
      </c>
      <c r="O8" s="758"/>
      <c r="P8" s="758"/>
      <c r="Q8" s="778"/>
      <c r="R8" s="763">
        <v>8032</v>
      </c>
      <c r="S8" s="764"/>
      <c r="T8" s="764"/>
      <c r="U8" s="765"/>
      <c r="V8" s="745" t="s">
        <v>161</v>
      </c>
      <c r="W8" s="746"/>
      <c r="X8" s="746"/>
      <c r="Y8" s="747"/>
      <c r="Z8" s="745">
        <v>4199</v>
      </c>
      <c r="AA8" s="758"/>
      <c r="AB8" s="758"/>
      <c r="AC8" s="759"/>
      <c r="AD8" s="745">
        <v>4405</v>
      </c>
      <c r="AE8" s="746"/>
      <c r="AF8" s="746"/>
      <c r="AG8" s="747"/>
      <c r="AH8" s="745">
        <v>4254</v>
      </c>
      <c r="AI8" s="758"/>
      <c r="AJ8" s="758"/>
      <c r="AK8" s="759"/>
    </row>
    <row r="9" spans="1:37" ht="19.5" customHeight="1">
      <c r="A9" s="10" t="s">
        <v>22</v>
      </c>
      <c r="B9" s="745">
        <v>10714</v>
      </c>
      <c r="C9" s="746"/>
      <c r="D9" s="746"/>
      <c r="E9" s="747"/>
      <c r="F9" s="745">
        <v>10764</v>
      </c>
      <c r="G9" s="746"/>
      <c r="H9" s="746"/>
      <c r="I9" s="747"/>
      <c r="J9" s="745">
        <v>10535</v>
      </c>
      <c r="K9" s="746"/>
      <c r="L9" s="746"/>
      <c r="M9" s="747"/>
      <c r="N9" s="745">
        <v>11018</v>
      </c>
      <c r="O9" s="746"/>
      <c r="P9" s="746"/>
      <c r="Q9" s="747"/>
      <c r="R9" s="763">
        <v>11072</v>
      </c>
      <c r="S9" s="764"/>
      <c r="T9" s="764"/>
      <c r="U9" s="765"/>
      <c r="V9" s="745" t="s">
        <v>161</v>
      </c>
      <c r="W9" s="746"/>
      <c r="X9" s="746"/>
      <c r="Y9" s="747"/>
      <c r="Z9" s="745">
        <v>5975</v>
      </c>
      <c r="AA9" s="746"/>
      <c r="AB9" s="746"/>
      <c r="AC9" s="748"/>
      <c r="AD9" s="745">
        <v>4238</v>
      </c>
      <c r="AE9" s="746"/>
      <c r="AF9" s="746"/>
      <c r="AG9" s="747"/>
      <c r="AH9" s="745">
        <v>6083</v>
      </c>
      <c r="AI9" s="746"/>
      <c r="AJ9" s="746"/>
      <c r="AK9" s="748"/>
    </row>
    <row r="10" spans="1:37" ht="19.5" customHeight="1">
      <c r="A10" s="10" t="s">
        <v>23</v>
      </c>
      <c r="B10" s="745">
        <v>2298</v>
      </c>
      <c r="C10" s="746"/>
      <c r="D10" s="746"/>
      <c r="E10" s="747"/>
      <c r="F10" s="745">
        <v>2400</v>
      </c>
      <c r="G10" s="746"/>
      <c r="H10" s="746"/>
      <c r="I10" s="747"/>
      <c r="J10" s="745">
        <v>2393</v>
      </c>
      <c r="K10" s="746"/>
      <c r="L10" s="746"/>
      <c r="M10" s="747"/>
      <c r="N10" s="749">
        <v>2991</v>
      </c>
      <c r="O10" s="746"/>
      <c r="P10" s="746"/>
      <c r="Q10" s="747"/>
      <c r="R10" s="763">
        <v>2801</v>
      </c>
      <c r="S10" s="764"/>
      <c r="T10" s="764"/>
      <c r="U10" s="765"/>
      <c r="V10" s="745" t="s">
        <v>161</v>
      </c>
      <c r="W10" s="746"/>
      <c r="X10" s="746"/>
      <c r="Y10" s="747"/>
      <c r="Z10" s="749">
        <v>1568</v>
      </c>
      <c r="AA10" s="746"/>
      <c r="AB10" s="746"/>
      <c r="AC10" s="748"/>
      <c r="AD10" s="745">
        <v>1789</v>
      </c>
      <c r="AE10" s="746"/>
      <c r="AF10" s="746"/>
      <c r="AG10" s="747"/>
      <c r="AH10" s="749">
        <v>1535</v>
      </c>
      <c r="AI10" s="746"/>
      <c r="AJ10" s="746"/>
      <c r="AK10" s="748"/>
    </row>
    <row r="11" spans="1:37" ht="19.5" customHeight="1">
      <c r="A11" s="10" t="s">
        <v>24</v>
      </c>
      <c r="B11" s="749">
        <v>683</v>
      </c>
      <c r="C11" s="746"/>
      <c r="D11" s="746"/>
      <c r="E11" s="747"/>
      <c r="F11" s="749">
        <v>894</v>
      </c>
      <c r="G11" s="746"/>
      <c r="H11" s="746"/>
      <c r="I11" s="747"/>
      <c r="J11" s="749">
        <v>758</v>
      </c>
      <c r="K11" s="746"/>
      <c r="L11" s="746"/>
      <c r="M11" s="747"/>
      <c r="N11" s="749">
        <v>614</v>
      </c>
      <c r="O11" s="746"/>
      <c r="P11" s="746"/>
      <c r="Q11" s="747"/>
      <c r="R11" s="760">
        <v>509</v>
      </c>
      <c r="S11" s="761"/>
      <c r="T11" s="761"/>
      <c r="U11" s="762"/>
      <c r="V11" s="749" t="s">
        <v>161</v>
      </c>
      <c r="W11" s="746"/>
      <c r="X11" s="746"/>
      <c r="Y11" s="747"/>
      <c r="Z11" s="749">
        <v>226</v>
      </c>
      <c r="AA11" s="746"/>
      <c r="AB11" s="746"/>
      <c r="AC11" s="748"/>
      <c r="AD11" s="749">
        <v>226</v>
      </c>
      <c r="AE11" s="746"/>
      <c r="AF11" s="746"/>
      <c r="AG11" s="747"/>
      <c r="AH11" s="749">
        <v>311</v>
      </c>
      <c r="AI11" s="746"/>
      <c r="AJ11" s="746"/>
      <c r="AK11" s="748"/>
    </row>
    <row r="12" spans="1:37" ht="19.5" customHeight="1">
      <c r="A12" s="10" t="s">
        <v>25</v>
      </c>
      <c r="B12" s="749">
        <v>71</v>
      </c>
      <c r="C12" s="746"/>
      <c r="D12" s="746"/>
      <c r="E12" s="747"/>
      <c r="F12" s="749">
        <v>68</v>
      </c>
      <c r="G12" s="746"/>
      <c r="H12" s="746"/>
      <c r="I12" s="747"/>
      <c r="J12" s="749">
        <v>54</v>
      </c>
      <c r="K12" s="746"/>
      <c r="L12" s="746"/>
      <c r="M12" s="747"/>
      <c r="N12" s="749">
        <v>64</v>
      </c>
      <c r="O12" s="746"/>
      <c r="P12" s="746"/>
      <c r="Q12" s="747"/>
      <c r="R12" s="760">
        <v>66</v>
      </c>
      <c r="S12" s="761"/>
      <c r="T12" s="761"/>
      <c r="U12" s="762"/>
      <c r="V12" s="749" t="s">
        <v>161</v>
      </c>
      <c r="W12" s="746"/>
      <c r="X12" s="746"/>
      <c r="Y12" s="747"/>
      <c r="Z12" s="749">
        <v>146</v>
      </c>
      <c r="AA12" s="746"/>
      <c r="AB12" s="746"/>
      <c r="AC12" s="748"/>
      <c r="AD12" s="749">
        <v>90</v>
      </c>
      <c r="AE12" s="746"/>
      <c r="AF12" s="746"/>
      <c r="AG12" s="747"/>
      <c r="AH12" s="749">
        <v>158</v>
      </c>
      <c r="AI12" s="746"/>
      <c r="AJ12" s="746"/>
      <c r="AK12" s="748"/>
    </row>
    <row r="13" spans="1:37" ht="19.5" customHeight="1">
      <c r="A13" s="10" t="s">
        <v>26</v>
      </c>
      <c r="B13" s="745">
        <v>6325</v>
      </c>
      <c r="C13" s="746"/>
      <c r="D13" s="746"/>
      <c r="E13" s="747"/>
      <c r="F13" s="745">
        <v>8298</v>
      </c>
      <c r="G13" s="746"/>
      <c r="H13" s="746"/>
      <c r="I13" s="747"/>
      <c r="J13" s="745">
        <v>12019</v>
      </c>
      <c r="K13" s="746"/>
      <c r="L13" s="746"/>
      <c r="M13" s="747"/>
      <c r="N13" s="745">
        <v>14880</v>
      </c>
      <c r="O13" s="746"/>
      <c r="P13" s="746"/>
      <c r="Q13" s="747"/>
      <c r="R13" s="763">
        <v>10790</v>
      </c>
      <c r="S13" s="764"/>
      <c r="T13" s="764"/>
      <c r="U13" s="765"/>
      <c r="V13" s="745" t="s">
        <v>161</v>
      </c>
      <c r="W13" s="746"/>
      <c r="X13" s="746"/>
      <c r="Y13" s="747"/>
      <c r="Z13" s="745">
        <v>19486</v>
      </c>
      <c r="AA13" s="746"/>
      <c r="AB13" s="746"/>
      <c r="AC13" s="748"/>
      <c r="AD13" s="745">
        <v>22001</v>
      </c>
      <c r="AE13" s="746"/>
      <c r="AF13" s="746"/>
      <c r="AG13" s="747"/>
      <c r="AH13" s="745">
        <v>28644</v>
      </c>
      <c r="AI13" s="746"/>
      <c r="AJ13" s="746"/>
      <c r="AK13" s="748"/>
    </row>
    <row r="14" spans="1:37" ht="19.5" customHeight="1">
      <c r="A14" s="10" t="s">
        <v>27</v>
      </c>
      <c r="B14" s="745">
        <v>65955</v>
      </c>
      <c r="C14" s="746"/>
      <c r="D14" s="746"/>
      <c r="E14" s="747"/>
      <c r="F14" s="745">
        <v>59184</v>
      </c>
      <c r="G14" s="746"/>
      <c r="H14" s="746"/>
      <c r="I14" s="747"/>
      <c r="J14" s="745">
        <v>45795</v>
      </c>
      <c r="K14" s="746"/>
      <c r="L14" s="746"/>
      <c r="M14" s="747"/>
      <c r="N14" s="745">
        <v>62049</v>
      </c>
      <c r="O14" s="746"/>
      <c r="P14" s="746"/>
      <c r="Q14" s="747"/>
      <c r="R14" s="763">
        <v>137227</v>
      </c>
      <c r="S14" s="764"/>
      <c r="T14" s="764"/>
      <c r="U14" s="765"/>
      <c r="V14" s="745" t="s">
        <v>161</v>
      </c>
      <c r="W14" s="746"/>
      <c r="X14" s="746"/>
      <c r="Y14" s="747"/>
      <c r="Z14" s="745">
        <v>100916</v>
      </c>
      <c r="AA14" s="746"/>
      <c r="AB14" s="746"/>
      <c r="AC14" s="748"/>
      <c r="AD14" s="745">
        <v>69938</v>
      </c>
      <c r="AE14" s="746"/>
      <c r="AF14" s="746"/>
      <c r="AG14" s="747"/>
      <c r="AH14" s="745">
        <v>118196</v>
      </c>
      <c r="AI14" s="746"/>
      <c r="AJ14" s="746"/>
      <c r="AK14" s="748"/>
    </row>
    <row r="15" spans="1:37" ht="19.5" customHeight="1">
      <c r="A15" s="10" t="s">
        <v>28</v>
      </c>
      <c r="B15" s="745">
        <v>11661</v>
      </c>
      <c r="C15" s="746"/>
      <c r="D15" s="746"/>
      <c r="E15" s="747"/>
      <c r="F15" s="745">
        <v>29174</v>
      </c>
      <c r="G15" s="746"/>
      <c r="H15" s="746"/>
      <c r="I15" s="747"/>
      <c r="J15" s="745">
        <v>10239</v>
      </c>
      <c r="K15" s="746"/>
      <c r="L15" s="746"/>
      <c r="M15" s="747"/>
      <c r="N15" s="745">
        <v>10729</v>
      </c>
      <c r="O15" s="746"/>
      <c r="P15" s="746"/>
      <c r="Q15" s="747"/>
      <c r="R15" s="763">
        <v>14496</v>
      </c>
      <c r="S15" s="764"/>
      <c r="T15" s="764"/>
      <c r="U15" s="765"/>
      <c r="V15" s="745" t="s">
        <v>161</v>
      </c>
      <c r="W15" s="746"/>
      <c r="X15" s="746"/>
      <c r="Y15" s="747"/>
      <c r="Z15" s="745">
        <v>5080</v>
      </c>
      <c r="AA15" s="746"/>
      <c r="AB15" s="746"/>
      <c r="AC15" s="748"/>
      <c r="AD15" s="745">
        <v>3370</v>
      </c>
      <c r="AE15" s="746"/>
      <c r="AF15" s="746"/>
      <c r="AG15" s="747"/>
      <c r="AH15" s="745">
        <v>18963</v>
      </c>
      <c r="AI15" s="746"/>
      <c r="AJ15" s="746"/>
      <c r="AK15" s="748"/>
    </row>
    <row r="16" spans="1:37" ht="19.5" customHeight="1">
      <c r="A16" s="10" t="s">
        <v>29</v>
      </c>
      <c r="B16" s="749">
        <v>72</v>
      </c>
      <c r="C16" s="746"/>
      <c r="D16" s="746"/>
      <c r="E16" s="747"/>
      <c r="F16" s="749">
        <v>105</v>
      </c>
      <c r="G16" s="746"/>
      <c r="H16" s="746"/>
      <c r="I16" s="747"/>
      <c r="J16" s="749">
        <v>140</v>
      </c>
      <c r="K16" s="746"/>
      <c r="L16" s="746"/>
      <c r="M16" s="747"/>
      <c r="N16" s="749">
        <v>238</v>
      </c>
      <c r="O16" s="746"/>
      <c r="P16" s="746"/>
      <c r="Q16" s="747"/>
      <c r="R16" s="760">
        <v>901</v>
      </c>
      <c r="S16" s="761"/>
      <c r="T16" s="761"/>
      <c r="U16" s="762"/>
      <c r="V16" s="749" t="s">
        <v>161</v>
      </c>
      <c r="W16" s="746"/>
      <c r="X16" s="746"/>
      <c r="Y16" s="747"/>
      <c r="Z16" s="749">
        <v>1206</v>
      </c>
      <c r="AA16" s="746"/>
      <c r="AB16" s="746"/>
      <c r="AC16" s="748"/>
      <c r="AD16" s="749">
        <v>378</v>
      </c>
      <c r="AE16" s="746"/>
      <c r="AF16" s="746"/>
      <c r="AG16" s="747"/>
      <c r="AH16" s="749">
        <v>880</v>
      </c>
      <c r="AI16" s="746"/>
      <c r="AJ16" s="746"/>
      <c r="AK16" s="748"/>
    </row>
    <row r="17" spans="1:37" ht="19.5" customHeight="1">
      <c r="A17" s="10" t="s">
        <v>30</v>
      </c>
      <c r="B17" s="745">
        <v>863167</v>
      </c>
      <c r="C17" s="746"/>
      <c r="D17" s="746"/>
      <c r="E17" s="747"/>
      <c r="F17" s="745">
        <v>519363</v>
      </c>
      <c r="G17" s="746"/>
      <c r="H17" s="746"/>
      <c r="I17" s="747"/>
      <c r="J17" s="745">
        <v>538877</v>
      </c>
      <c r="K17" s="746"/>
      <c r="L17" s="746"/>
      <c r="M17" s="747"/>
      <c r="N17" s="745">
        <v>445505</v>
      </c>
      <c r="O17" s="746"/>
      <c r="P17" s="746"/>
      <c r="Q17" s="747"/>
      <c r="R17" s="763">
        <v>371216</v>
      </c>
      <c r="S17" s="764"/>
      <c r="T17" s="764"/>
      <c r="U17" s="765"/>
      <c r="V17" s="745" t="s">
        <v>161</v>
      </c>
      <c r="W17" s="746"/>
      <c r="X17" s="746"/>
      <c r="Y17" s="747"/>
      <c r="Z17" s="745">
        <v>190261</v>
      </c>
      <c r="AA17" s="746"/>
      <c r="AB17" s="746"/>
      <c r="AC17" s="748"/>
      <c r="AD17" s="745">
        <v>183351</v>
      </c>
      <c r="AE17" s="746"/>
      <c r="AF17" s="746"/>
      <c r="AG17" s="747"/>
      <c r="AH17" s="745">
        <v>117105</v>
      </c>
      <c r="AI17" s="746"/>
      <c r="AJ17" s="746"/>
      <c r="AK17" s="748"/>
    </row>
    <row r="18" spans="1:37" ht="19.5" customHeight="1" thickBot="1">
      <c r="A18" s="11" t="s">
        <v>207</v>
      </c>
      <c r="B18" s="769" t="s">
        <v>161</v>
      </c>
      <c r="C18" s="770"/>
      <c r="D18" s="770"/>
      <c r="E18" s="771"/>
      <c r="F18" s="769" t="s">
        <v>161</v>
      </c>
      <c r="G18" s="770"/>
      <c r="H18" s="770"/>
      <c r="I18" s="771"/>
      <c r="J18" s="769" t="s">
        <v>161</v>
      </c>
      <c r="K18" s="770"/>
      <c r="L18" s="770"/>
      <c r="M18" s="771"/>
      <c r="N18" s="769" t="s">
        <v>161</v>
      </c>
      <c r="O18" s="770"/>
      <c r="P18" s="770"/>
      <c r="Q18" s="771"/>
      <c r="R18" s="772">
        <v>99678</v>
      </c>
      <c r="S18" s="773"/>
      <c r="T18" s="773"/>
      <c r="U18" s="774"/>
      <c r="V18" s="769" t="s">
        <v>161</v>
      </c>
      <c r="W18" s="770"/>
      <c r="X18" s="770"/>
      <c r="Y18" s="771"/>
      <c r="Z18" s="769">
        <v>53572</v>
      </c>
      <c r="AA18" s="770"/>
      <c r="AB18" s="770"/>
      <c r="AC18" s="775"/>
      <c r="AD18" s="769">
        <v>49243</v>
      </c>
      <c r="AE18" s="770"/>
      <c r="AF18" s="770"/>
      <c r="AG18" s="771"/>
      <c r="AH18" s="769">
        <v>21836</v>
      </c>
      <c r="AI18" s="770"/>
      <c r="AJ18" s="770"/>
      <c r="AK18" s="775"/>
    </row>
    <row r="19" spans="1:37" ht="25.5" customHeight="1">
      <c r="A19" s="793" t="s">
        <v>208</v>
      </c>
      <c r="B19" s="219" t="s">
        <v>32</v>
      </c>
      <c r="C19" s="413" t="s">
        <v>33</v>
      </c>
      <c r="D19" s="413" t="s">
        <v>34</v>
      </c>
      <c r="E19" s="79" t="s">
        <v>1</v>
      </c>
      <c r="F19" s="219" t="s">
        <v>32</v>
      </c>
      <c r="G19" s="413" t="s">
        <v>33</v>
      </c>
      <c r="H19" s="413" t="s">
        <v>34</v>
      </c>
      <c r="I19" s="79" t="s">
        <v>1</v>
      </c>
      <c r="J19" s="219" t="s">
        <v>32</v>
      </c>
      <c r="K19" s="413" t="s">
        <v>33</v>
      </c>
      <c r="L19" s="413" t="s">
        <v>34</v>
      </c>
      <c r="M19" s="79" t="s">
        <v>1</v>
      </c>
      <c r="N19" s="219" t="s">
        <v>32</v>
      </c>
      <c r="O19" s="413" t="s">
        <v>33</v>
      </c>
      <c r="P19" s="413" t="s">
        <v>34</v>
      </c>
      <c r="Q19" s="79" t="s">
        <v>1</v>
      </c>
      <c r="R19" s="219" t="s">
        <v>32</v>
      </c>
      <c r="S19" s="413" t="s">
        <v>33</v>
      </c>
      <c r="T19" s="413" t="s">
        <v>34</v>
      </c>
      <c r="U19" s="79" t="s">
        <v>1</v>
      </c>
      <c r="V19" s="219" t="s">
        <v>32</v>
      </c>
      <c r="W19" s="413" t="s">
        <v>33</v>
      </c>
      <c r="X19" s="413" t="s">
        <v>34</v>
      </c>
      <c r="Y19" s="79" t="s">
        <v>1</v>
      </c>
      <c r="Z19" s="219" t="s">
        <v>32</v>
      </c>
      <c r="AA19" s="413" t="s">
        <v>33</v>
      </c>
      <c r="AB19" s="413" t="s">
        <v>34</v>
      </c>
      <c r="AC19" s="79" t="s">
        <v>1</v>
      </c>
      <c r="AD19" s="219" t="s">
        <v>32</v>
      </c>
      <c r="AE19" s="413" t="s">
        <v>33</v>
      </c>
      <c r="AF19" s="413" t="s">
        <v>34</v>
      </c>
      <c r="AG19" s="79" t="s">
        <v>1</v>
      </c>
      <c r="AH19" s="219" t="s">
        <v>32</v>
      </c>
      <c r="AI19" s="413" t="s">
        <v>33</v>
      </c>
      <c r="AJ19" s="413" t="s">
        <v>34</v>
      </c>
      <c r="AK19" s="82" t="s">
        <v>1</v>
      </c>
    </row>
    <row r="20" spans="1:37" ht="21.75" customHeight="1" thickBot="1">
      <c r="A20" s="794"/>
      <c r="B20" s="340">
        <v>84209</v>
      </c>
      <c r="C20" s="339">
        <v>92494</v>
      </c>
      <c r="D20" s="338">
        <v>375</v>
      </c>
      <c r="E20" s="329">
        <v>177078</v>
      </c>
      <c r="F20" s="414">
        <v>70447</v>
      </c>
      <c r="G20" s="330">
        <v>65358</v>
      </c>
      <c r="H20" s="7">
        <v>430</v>
      </c>
      <c r="I20" s="331">
        <v>136235</v>
      </c>
      <c r="J20" s="414">
        <v>69395</v>
      </c>
      <c r="K20" s="330">
        <v>66589</v>
      </c>
      <c r="L20" s="7">
        <v>348</v>
      </c>
      <c r="M20" s="331">
        <v>136341</v>
      </c>
      <c r="N20" s="414">
        <v>64693</v>
      </c>
      <c r="O20" s="330">
        <v>66589</v>
      </c>
      <c r="P20" s="7">
        <v>348</v>
      </c>
      <c r="Q20" s="331">
        <v>136341</v>
      </c>
      <c r="R20" s="414">
        <v>62976</v>
      </c>
      <c r="S20" s="330">
        <v>52463</v>
      </c>
      <c r="T20" s="7">
        <v>232</v>
      </c>
      <c r="U20" s="331">
        <v>115671</v>
      </c>
      <c r="V20" s="414" t="s">
        <v>161</v>
      </c>
      <c r="W20" s="330" t="s">
        <v>161</v>
      </c>
      <c r="X20" s="7" t="s">
        <v>161</v>
      </c>
      <c r="Y20" s="331" t="s">
        <v>161</v>
      </c>
      <c r="Z20" s="414" t="s">
        <v>161</v>
      </c>
      <c r="AA20" s="330" t="s">
        <v>161</v>
      </c>
      <c r="AB20" s="7" t="s">
        <v>161</v>
      </c>
      <c r="AC20" s="331" t="s">
        <v>161</v>
      </c>
      <c r="AD20" s="414" t="s">
        <v>161</v>
      </c>
      <c r="AE20" s="330" t="s">
        <v>161</v>
      </c>
      <c r="AF20" s="7" t="s">
        <v>161</v>
      </c>
      <c r="AG20" s="331" t="s">
        <v>161</v>
      </c>
      <c r="AH20" s="414" t="s">
        <v>161</v>
      </c>
      <c r="AI20" s="330" t="s">
        <v>161</v>
      </c>
      <c r="AJ20" s="7" t="s">
        <v>161</v>
      </c>
      <c r="AK20" s="332" t="s">
        <v>161</v>
      </c>
    </row>
    <row r="21" spans="1:37" ht="25.5" customHeight="1">
      <c r="A21" s="776" t="s">
        <v>31</v>
      </c>
      <c r="B21" s="334" t="s">
        <v>35</v>
      </c>
      <c r="C21" s="8" t="s">
        <v>36</v>
      </c>
      <c r="D21" s="8" t="s">
        <v>37</v>
      </c>
      <c r="E21" s="80" t="s">
        <v>38</v>
      </c>
      <c r="F21" s="334" t="s">
        <v>35</v>
      </c>
      <c r="G21" s="8" t="s">
        <v>36</v>
      </c>
      <c r="H21" s="8" t="s">
        <v>37</v>
      </c>
      <c r="I21" s="80" t="s">
        <v>38</v>
      </c>
      <c r="J21" s="334" t="s">
        <v>35</v>
      </c>
      <c r="K21" s="8" t="s">
        <v>36</v>
      </c>
      <c r="L21" s="8" t="s">
        <v>37</v>
      </c>
      <c r="M21" s="80" t="s">
        <v>38</v>
      </c>
      <c r="N21" s="334" t="s">
        <v>35</v>
      </c>
      <c r="O21" s="8" t="s">
        <v>36</v>
      </c>
      <c r="P21" s="8" t="s">
        <v>37</v>
      </c>
      <c r="Q21" s="80" t="s">
        <v>38</v>
      </c>
      <c r="R21" s="334" t="s">
        <v>35</v>
      </c>
      <c r="S21" s="8" t="s">
        <v>36</v>
      </c>
      <c r="T21" s="8" t="s">
        <v>37</v>
      </c>
      <c r="U21" s="80" t="s">
        <v>38</v>
      </c>
      <c r="V21" s="334" t="s">
        <v>35</v>
      </c>
      <c r="W21" s="8" t="s">
        <v>36</v>
      </c>
      <c r="X21" s="8" t="s">
        <v>37</v>
      </c>
      <c r="Y21" s="80" t="s">
        <v>38</v>
      </c>
      <c r="Z21" s="334" t="s">
        <v>35</v>
      </c>
      <c r="AA21" s="8" t="s">
        <v>36</v>
      </c>
      <c r="AB21" s="8" t="s">
        <v>37</v>
      </c>
      <c r="AC21" s="80" t="s">
        <v>38</v>
      </c>
      <c r="AD21" s="334" t="s">
        <v>35</v>
      </c>
      <c r="AE21" s="8" t="s">
        <v>36</v>
      </c>
      <c r="AF21" s="8" t="s">
        <v>37</v>
      </c>
      <c r="AG21" s="80" t="s">
        <v>38</v>
      </c>
      <c r="AH21" s="334" t="s">
        <v>35</v>
      </c>
      <c r="AI21" s="8" t="s">
        <v>36</v>
      </c>
      <c r="AJ21" s="8" t="s">
        <v>37</v>
      </c>
      <c r="AK21" s="12" t="s">
        <v>38</v>
      </c>
    </row>
    <row r="22" spans="1:37" ht="21.75" customHeight="1" thickBot="1">
      <c r="A22" s="777"/>
      <c r="B22" s="333">
        <v>22</v>
      </c>
      <c r="C22" s="83">
        <v>4</v>
      </c>
      <c r="D22" s="83">
        <v>18</v>
      </c>
      <c r="E22" s="81" t="s">
        <v>161</v>
      </c>
      <c r="F22" s="333">
        <v>36</v>
      </c>
      <c r="G22" s="83">
        <v>5</v>
      </c>
      <c r="H22" s="83">
        <v>29</v>
      </c>
      <c r="I22" s="81">
        <v>2</v>
      </c>
      <c r="J22" s="333">
        <v>14</v>
      </c>
      <c r="K22" s="83">
        <v>12</v>
      </c>
      <c r="L22" s="83">
        <v>2</v>
      </c>
      <c r="M22" s="81" t="s">
        <v>161</v>
      </c>
      <c r="N22" s="333">
        <v>20</v>
      </c>
      <c r="O22" s="83">
        <v>9</v>
      </c>
      <c r="P22" s="83">
        <v>10</v>
      </c>
      <c r="Q22" s="81">
        <v>1</v>
      </c>
      <c r="R22" s="333">
        <v>29</v>
      </c>
      <c r="S22" s="83">
        <v>16</v>
      </c>
      <c r="T22" s="83">
        <v>12</v>
      </c>
      <c r="U22" s="81">
        <v>1</v>
      </c>
      <c r="V22" s="333" t="s">
        <v>161</v>
      </c>
      <c r="W22" s="83" t="s">
        <v>161</v>
      </c>
      <c r="X22" s="83" t="s">
        <v>161</v>
      </c>
      <c r="Y22" s="81" t="s">
        <v>161</v>
      </c>
      <c r="Z22" s="333">
        <v>14</v>
      </c>
      <c r="AA22" s="83">
        <v>3</v>
      </c>
      <c r="AB22" s="83">
        <v>10</v>
      </c>
      <c r="AC22" s="81">
        <v>1</v>
      </c>
      <c r="AD22" s="333" t="s">
        <v>161</v>
      </c>
      <c r="AE22" s="83" t="s">
        <v>161</v>
      </c>
      <c r="AF22" s="83" t="s">
        <v>161</v>
      </c>
      <c r="AG22" s="81" t="s">
        <v>161</v>
      </c>
      <c r="AH22" s="333" t="s">
        <v>161</v>
      </c>
      <c r="AI22" s="83" t="s">
        <v>161</v>
      </c>
      <c r="AJ22" s="83" t="s">
        <v>161</v>
      </c>
      <c r="AK22" s="335" t="s">
        <v>161</v>
      </c>
    </row>
    <row r="23" spans="1:37" ht="14.25" customHeight="1" thickTop="1">
      <c r="A23" s="744"/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744"/>
    </row>
    <row r="24" spans="1:42" ht="14.25" customHeight="1">
      <c r="A24" s="792" t="s">
        <v>162</v>
      </c>
      <c r="B24" s="792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P24" s="2"/>
    </row>
    <row r="25" spans="1:42" ht="14.25" customHeight="1">
      <c r="A25" s="792" t="s">
        <v>221</v>
      </c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P25" s="2"/>
    </row>
    <row r="26" spans="1:42" ht="14.25" customHeight="1">
      <c r="A26" s="302" t="s">
        <v>222</v>
      </c>
      <c r="B26" s="302"/>
      <c r="C26" s="302"/>
      <c r="D26" s="302"/>
      <c r="E26" s="302"/>
      <c r="F26" s="302"/>
      <c r="G26" s="302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P26" s="2"/>
    </row>
    <row r="27" spans="1:33" ht="14.25" customHeight="1">
      <c r="A27" s="791" t="s">
        <v>188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</row>
    <row r="28" spans="1:12" ht="15.75" customHeight="1">
      <c r="A28" s="6"/>
      <c r="B28" s="6"/>
      <c r="C28" s="6"/>
      <c r="D28" s="6"/>
      <c r="F28" s="6"/>
      <c r="G28" s="6"/>
      <c r="H28" s="6"/>
      <c r="I28" s="6"/>
      <c r="J28" s="6"/>
      <c r="K28" s="6"/>
      <c r="L28" s="6"/>
    </row>
    <row r="29" spans="1:12" ht="15.75" customHeight="1">
      <c r="A29" s="6"/>
      <c r="B29" s="6"/>
      <c r="C29" s="6"/>
      <c r="D29" s="6"/>
      <c r="F29" s="6"/>
      <c r="G29" s="6"/>
      <c r="H29" s="6"/>
      <c r="I29" s="6"/>
      <c r="J29" s="6"/>
      <c r="K29" s="6"/>
      <c r="L29" s="6"/>
    </row>
    <row r="30" spans="1:12" ht="15.75" customHeight="1">
      <c r="A30" s="6"/>
      <c r="B30" s="6"/>
      <c r="C30" s="6"/>
      <c r="D30" s="6"/>
      <c r="F30" s="6"/>
      <c r="G30" s="6"/>
      <c r="H30" s="6"/>
      <c r="I30" s="6"/>
      <c r="J30" s="6"/>
      <c r="K30" s="6"/>
      <c r="L30" s="6"/>
    </row>
    <row r="31" spans="1:12" ht="15.75" customHeight="1">
      <c r="A31" s="6"/>
      <c r="B31" s="6"/>
      <c r="C31" s="6"/>
      <c r="D31" s="6"/>
      <c r="F31" s="6"/>
      <c r="G31" s="248"/>
      <c r="H31" s="6"/>
      <c r="I31" s="6"/>
      <c r="J31" s="6"/>
      <c r="K31" s="6"/>
      <c r="L31" s="6"/>
    </row>
    <row r="32" spans="4:33" ht="16.5" customHeight="1">
      <c r="D32" s="5" t="s">
        <v>15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ht="15" customHeight="1"/>
    <row r="35" ht="9" customHeight="1"/>
    <row r="36" ht="10.5" customHeight="1"/>
  </sheetData>
  <sheetProtection/>
  <mergeCells count="126">
    <mergeCell ref="F15:I15"/>
    <mergeCell ref="A25:M25"/>
    <mergeCell ref="B16:E16"/>
    <mergeCell ref="J6:M6"/>
    <mergeCell ref="F12:I12"/>
    <mergeCell ref="J15:M15"/>
    <mergeCell ref="F6:I6"/>
    <mergeCell ref="F8:I8"/>
    <mergeCell ref="F9:I9"/>
    <mergeCell ref="J11:M11"/>
    <mergeCell ref="A27:M27"/>
    <mergeCell ref="A24:M24"/>
    <mergeCell ref="F14:I14"/>
    <mergeCell ref="F13:I13"/>
    <mergeCell ref="J18:M18"/>
    <mergeCell ref="F18:I18"/>
    <mergeCell ref="F16:I16"/>
    <mergeCell ref="J13:M13"/>
    <mergeCell ref="J14:M14"/>
    <mergeCell ref="A19:A20"/>
    <mergeCell ref="A3:AK4"/>
    <mergeCell ref="B15:E15"/>
    <mergeCell ref="B10:E10"/>
    <mergeCell ref="B11:E11"/>
    <mergeCell ref="B12:E12"/>
    <mergeCell ref="B13:E13"/>
    <mergeCell ref="B7:E7"/>
    <mergeCell ref="F10:I10"/>
    <mergeCell ref="F11:I11"/>
    <mergeCell ref="F7:I7"/>
    <mergeCell ref="AH18:AK18"/>
    <mergeCell ref="AH7:AK7"/>
    <mergeCell ref="AH8:AK8"/>
    <mergeCell ref="AH9:AK9"/>
    <mergeCell ref="AH10:AK10"/>
    <mergeCell ref="J8:M8"/>
    <mergeCell ref="N12:Q12"/>
    <mergeCell ref="N13:Q13"/>
    <mergeCell ref="J12:M12"/>
    <mergeCell ref="J16:M16"/>
    <mergeCell ref="A2:AK2"/>
    <mergeCell ref="AH12:AK12"/>
    <mergeCell ref="AH13:AK13"/>
    <mergeCell ref="AH14:AK14"/>
    <mergeCell ref="AH15:AK15"/>
    <mergeCell ref="AH6:AK6"/>
    <mergeCell ref="AH11:AK11"/>
    <mergeCell ref="J9:M9"/>
    <mergeCell ref="J10:M10"/>
    <mergeCell ref="B14:E14"/>
    <mergeCell ref="N7:Q7"/>
    <mergeCell ref="N8:Q8"/>
    <mergeCell ref="N9:Q9"/>
    <mergeCell ref="N10:Q10"/>
    <mergeCell ref="N11:Q11"/>
    <mergeCell ref="B5:AK5"/>
    <mergeCell ref="J7:M7"/>
    <mergeCell ref="B6:E6"/>
    <mergeCell ref="B8:E8"/>
    <mergeCell ref="B9:E9"/>
    <mergeCell ref="N15:Q15"/>
    <mergeCell ref="N16:Q16"/>
    <mergeCell ref="N18:Q18"/>
    <mergeCell ref="AD6:AG6"/>
    <mergeCell ref="AD7:AG7"/>
    <mergeCell ref="AD8:AG8"/>
    <mergeCell ref="AD9:AG9"/>
    <mergeCell ref="AD10:AG10"/>
    <mergeCell ref="AD11:AG11"/>
    <mergeCell ref="N6:Q6"/>
    <mergeCell ref="A21:A22"/>
    <mergeCell ref="AH17:AK17"/>
    <mergeCell ref="AD12:AG12"/>
    <mergeCell ref="AD13:AG13"/>
    <mergeCell ref="AD14:AG14"/>
    <mergeCell ref="AD15:AG15"/>
    <mergeCell ref="AD16:AG16"/>
    <mergeCell ref="AH16:AK16"/>
    <mergeCell ref="N14:Q14"/>
    <mergeCell ref="B17:E17"/>
    <mergeCell ref="AD17:AG17"/>
    <mergeCell ref="AD18:AG18"/>
    <mergeCell ref="B18:E18"/>
    <mergeCell ref="R18:U18"/>
    <mergeCell ref="V18:Y18"/>
    <mergeCell ref="Z18:AC18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V6:Y6"/>
    <mergeCell ref="Z6:AC6"/>
    <mergeCell ref="V7:Y7"/>
    <mergeCell ref="Z7:AC7"/>
    <mergeCell ref="V8:Y8"/>
    <mergeCell ref="Z8:AC8"/>
    <mergeCell ref="V9:Y9"/>
    <mergeCell ref="Z9:AC9"/>
    <mergeCell ref="V10:Y10"/>
    <mergeCell ref="Z10:AC10"/>
    <mergeCell ref="V11:Y11"/>
    <mergeCell ref="Z11:AC11"/>
    <mergeCell ref="V12:Y12"/>
    <mergeCell ref="Z12:AC12"/>
    <mergeCell ref="V13:Y13"/>
    <mergeCell ref="Z13:AC13"/>
    <mergeCell ref="V14:Y14"/>
    <mergeCell ref="Z14:AC14"/>
    <mergeCell ref="A23:AK23"/>
    <mergeCell ref="V15:Y15"/>
    <mergeCell ref="Z15:AC15"/>
    <mergeCell ref="V16:Y16"/>
    <mergeCell ref="Z16:AC16"/>
    <mergeCell ref="V17:Y17"/>
    <mergeCell ref="Z17:AC17"/>
    <mergeCell ref="F17:I17"/>
    <mergeCell ref="J17:M17"/>
    <mergeCell ref="N17:Q17"/>
  </mergeCells>
  <hyperlinks>
    <hyperlink ref="A1" r:id="rId1" display="http://kayham.erciyes.edu.tr/"/>
  </hyperlinks>
  <printOptions/>
  <pageMargins left="0.75" right="0.24" top="0.8" bottom="1" header="0.5" footer="0.5"/>
  <pageSetup horizontalDpi="600" verticalDpi="600" orientation="landscape" paperSize="9" scale="8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20.625" style="0" customWidth="1"/>
    <col min="2" max="13" width="11.75390625" style="0" customWidth="1"/>
    <col min="14" max="14" width="11.625" style="0" customWidth="1"/>
    <col min="15" max="19" width="11.75390625" style="0" customWidth="1"/>
  </cols>
  <sheetData>
    <row r="1" spans="1:19" ht="13.5" thickBot="1">
      <c r="A1" s="4" t="s">
        <v>18</v>
      </c>
      <c r="S1" s="305" t="s">
        <v>16</v>
      </c>
    </row>
    <row r="2" spans="1:19" ht="27.75" customHeight="1" thickBot="1" thickTop="1">
      <c r="A2" s="824" t="s">
        <v>303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6"/>
    </row>
    <row r="3" spans="1:19" ht="36.75" customHeight="1" thickBot="1">
      <c r="A3" s="1001" t="s">
        <v>503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3"/>
    </row>
    <row r="4" spans="1:19" ht="24" customHeight="1" thickBot="1" thickTop="1">
      <c r="A4" s="913" t="s">
        <v>160</v>
      </c>
      <c r="B4" s="934" t="s">
        <v>1</v>
      </c>
      <c r="C4" s="935"/>
      <c r="D4" s="849"/>
      <c r="E4" s="934" t="s">
        <v>304</v>
      </c>
      <c r="F4" s="935"/>
      <c r="G4" s="849"/>
      <c r="H4" s="934" t="s">
        <v>305</v>
      </c>
      <c r="I4" s="935"/>
      <c r="J4" s="849"/>
      <c r="K4" s="934" t="s">
        <v>306</v>
      </c>
      <c r="L4" s="935"/>
      <c r="M4" s="849"/>
      <c r="N4" s="934" t="s">
        <v>307</v>
      </c>
      <c r="O4" s="935"/>
      <c r="P4" s="849"/>
      <c r="Q4" s="934" t="s">
        <v>308</v>
      </c>
      <c r="R4" s="935"/>
      <c r="S4" s="931"/>
    </row>
    <row r="5" spans="1:19" ht="24.75" customHeight="1" thickBot="1">
      <c r="A5" s="933"/>
      <c r="B5" s="532" t="s">
        <v>55</v>
      </c>
      <c r="C5" s="533" t="s">
        <v>56</v>
      </c>
      <c r="D5" s="535" t="s">
        <v>58</v>
      </c>
      <c r="E5" s="532" t="s">
        <v>55</v>
      </c>
      <c r="F5" s="534" t="s">
        <v>56</v>
      </c>
      <c r="G5" s="536" t="s">
        <v>58</v>
      </c>
      <c r="H5" s="532" t="s">
        <v>55</v>
      </c>
      <c r="I5" s="534" t="s">
        <v>56</v>
      </c>
      <c r="J5" s="536" t="s">
        <v>58</v>
      </c>
      <c r="K5" s="532" t="s">
        <v>55</v>
      </c>
      <c r="L5" s="534" t="s">
        <v>56</v>
      </c>
      <c r="M5" s="536" t="s">
        <v>58</v>
      </c>
      <c r="N5" s="532" t="s">
        <v>55</v>
      </c>
      <c r="O5" s="533" t="s">
        <v>56</v>
      </c>
      <c r="P5" s="535" t="s">
        <v>58</v>
      </c>
      <c r="Q5" s="532" t="s">
        <v>55</v>
      </c>
      <c r="R5" s="533" t="s">
        <v>56</v>
      </c>
      <c r="S5" s="537" t="s">
        <v>58</v>
      </c>
    </row>
    <row r="6" spans="1:19" ht="19.5" customHeight="1">
      <c r="A6" s="491">
        <v>2008</v>
      </c>
      <c r="B6" s="364">
        <v>858208</v>
      </c>
      <c r="C6" s="365">
        <v>428539</v>
      </c>
      <c r="D6" s="366">
        <v>429669</v>
      </c>
      <c r="E6" s="364">
        <v>210019</v>
      </c>
      <c r="F6" s="365">
        <v>123899</v>
      </c>
      <c r="G6" s="366">
        <v>86120</v>
      </c>
      <c r="H6" s="364">
        <v>587016</v>
      </c>
      <c r="I6" s="365">
        <v>292789</v>
      </c>
      <c r="J6" s="366">
        <v>294227</v>
      </c>
      <c r="K6" s="364">
        <v>16506</v>
      </c>
      <c r="L6" s="365">
        <v>6275</v>
      </c>
      <c r="M6" s="366">
        <v>10231</v>
      </c>
      <c r="N6" s="364">
        <v>44667</v>
      </c>
      <c r="O6" s="365">
        <v>5576</v>
      </c>
      <c r="P6" s="366">
        <v>39091</v>
      </c>
      <c r="Q6" s="419" t="s">
        <v>161</v>
      </c>
      <c r="R6" s="418" t="s">
        <v>161</v>
      </c>
      <c r="S6" s="434" t="s">
        <v>161</v>
      </c>
    </row>
    <row r="7" spans="1:19" ht="19.5" customHeight="1">
      <c r="A7" s="427">
        <v>2009</v>
      </c>
      <c r="B7" s="367">
        <v>875550</v>
      </c>
      <c r="C7" s="368">
        <v>437861</v>
      </c>
      <c r="D7" s="369">
        <v>437689</v>
      </c>
      <c r="E7" s="367">
        <v>212941</v>
      </c>
      <c r="F7" s="368">
        <v>126234</v>
      </c>
      <c r="G7" s="369">
        <v>86707</v>
      </c>
      <c r="H7" s="367">
        <v>599021</v>
      </c>
      <c r="I7" s="368">
        <v>299098</v>
      </c>
      <c r="J7" s="369">
        <v>299923</v>
      </c>
      <c r="K7" s="367">
        <v>17702</v>
      </c>
      <c r="L7" s="368">
        <v>6760</v>
      </c>
      <c r="M7" s="369">
        <v>10942</v>
      </c>
      <c r="N7" s="367">
        <v>45886</v>
      </c>
      <c r="O7" s="368">
        <v>5769</v>
      </c>
      <c r="P7" s="369">
        <v>40117</v>
      </c>
      <c r="Q7" s="419" t="s">
        <v>161</v>
      </c>
      <c r="R7" s="418" t="s">
        <v>161</v>
      </c>
      <c r="S7" s="434" t="s">
        <v>161</v>
      </c>
    </row>
    <row r="8" spans="1:19" ht="19.5" customHeight="1">
      <c r="A8" s="427">
        <v>2010</v>
      </c>
      <c r="B8" s="367">
        <v>900605</v>
      </c>
      <c r="C8" s="368">
        <v>450439</v>
      </c>
      <c r="D8" s="369">
        <v>450166</v>
      </c>
      <c r="E8" s="367">
        <v>219013</v>
      </c>
      <c r="F8" s="368">
        <v>129978</v>
      </c>
      <c r="G8" s="369">
        <v>89035</v>
      </c>
      <c r="H8" s="367">
        <v>614489</v>
      </c>
      <c r="I8" s="368">
        <v>306808</v>
      </c>
      <c r="J8" s="369">
        <v>307681</v>
      </c>
      <c r="K8" s="367">
        <v>19537</v>
      </c>
      <c r="L8" s="368">
        <v>7650</v>
      </c>
      <c r="M8" s="369">
        <v>11887</v>
      </c>
      <c r="N8" s="367">
        <v>47566</v>
      </c>
      <c r="O8" s="368">
        <v>6003</v>
      </c>
      <c r="P8" s="369">
        <v>41563</v>
      </c>
      <c r="Q8" s="419" t="s">
        <v>161</v>
      </c>
      <c r="R8" s="418" t="s">
        <v>161</v>
      </c>
      <c r="S8" s="434" t="s">
        <v>161</v>
      </c>
    </row>
    <row r="9" spans="1:19" ht="19.5" customHeight="1">
      <c r="A9" s="427">
        <v>2011</v>
      </c>
      <c r="B9" s="367">
        <v>917626</v>
      </c>
      <c r="C9" s="368">
        <v>458226</v>
      </c>
      <c r="D9" s="369">
        <v>459400</v>
      </c>
      <c r="E9" s="367">
        <v>221004</v>
      </c>
      <c r="F9" s="368">
        <v>130945</v>
      </c>
      <c r="G9" s="369">
        <v>90059</v>
      </c>
      <c r="H9" s="367">
        <v>626624</v>
      </c>
      <c r="I9" s="368">
        <v>312817</v>
      </c>
      <c r="J9" s="369">
        <v>313807</v>
      </c>
      <c r="K9" s="367">
        <v>20967</v>
      </c>
      <c r="L9" s="368">
        <v>8278</v>
      </c>
      <c r="M9" s="369">
        <v>12689</v>
      </c>
      <c r="N9" s="367">
        <v>49031</v>
      </c>
      <c r="O9" s="368">
        <v>6186</v>
      </c>
      <c r="P9" s="369">
        <v>42845</v>
      </c>
      <c r="Q9" s="419" t="s">
        <v>161</v>
      </c>
      <c r="R9" s="418" t="s">
        <v>161</v>
      </c>
      <c r="S9" s="434" t="s">
        <v>161</v>
      </c>
    </row>
    <row r="10" spans="1:19" ht="19.5" customHeight="1">
      <c r="A10" s="427">
        <v>2012</v>
      </c>
      <c r="B10" s="367">
        <v>935533</v>
      </c>
      <c r="C10" s="368">
        <v>465716</v>
      </c>
      <c r="D10" s="369">
        <v>469817</v>
      </c>
      <c r="E10" s="367">
        <v>225830</v>
      </c>
      <c r="F10" s="368">
        <v>132460</v>
      </c>
      <c r="G10" s="369">
        <v>93370</v>
      </c>
      <c r="H10" s="367">
        <v>637145</v>
      </c>
      <c r="I10" s="368">
        <v>317997</v>
      </c>
      <c r="J10" s="369">
        <v>319148</v>
      </c>
      <c r="K10" s="367">
        <v>22487</v>
      </c>
      <c r="L10" s="368">
        <v>8966</v>
      </c>
      <c r="M10" s="369">
        <v>13521</v>
      </c>
      <c r="N10" s="367">
        <v>50071</v>
      </c>
      <c r="O10" s="368">
        <v>6293</v>
      </c>
      <c r="P10" s="369">
        <v>43778</v>
      </c>
      <c r="Q10" s="419" t="s">
        <v>161</v>
      </c>
      <c r="R10" s="418" t="s">
        <v>161</v>
      </c>
      <c r="S10" s="434" t="s">
        <v>161</v>
      </c>
    </row>
    <row r="11" spans="1:19" ht="19.5" customHeight="1">
      <c r="A11" s="427">
        <v>2013</v>
      </c>
      <c r="B11" s="367">
        <v>953249</v>
      </c>
      <c r="C11" s="368">
        <v>473895</v>
      </c>
      <c r="D11" s="369">
        <v>479354</v>
      </c>
      <c r="E11" s="367">
        <v>230752</v>
      </c>
      <c r="F11" s="368">
        <v>134847</v>
      </c>
      <c r="G11" s="369">
        <v>95905</v>
      </c>
      <c r="H11" s="367">
        <v>647273</v>
      </c>
      <c r="I11" s="368">
        <v>322903</v>
      </c>
      <c r="J11" s="369">
        <v>324370</v>
      </c>
      <c r="K11" s="367">
        <v>24035</v>
      </c>
      <c r="L11" s="368">
        <v>9682</v>
      </c>
      <c r="M11" s="369">
        <v>14353</v>
      </c>
      <c r="N11" s="367">
        <v>51189</v>
      </c>
      <c r="O11" s="368">
        <v>6463</v>
      </c>
      <c r="P11" s="369">
        <v>44726</v>
      </c>
      <c r="Q11" s="419" t="s">
        <v>161</v>
      </c>
      <c r="R11" s="418" t="s">
        <v>161</v>
      </c>
      <c r="S11" s="434" t="s">
        <v>161</v>
      </c>
    </row>
    <row r="12" spans="1:19" ht="19.5" customHeight="1">
      <c r="A12" s="427">
        <v>2014</v>
      </c>
      <c r="B12" s="367">
        <v>976522</v>
      </c>
      <c r="C12" s="368">
        <v>485135</v>
      </c>
      <c r="D12" s="369">
        <v>491387</v>
      </c>
      <c r="E12" s="367">
        <v>238953</v>
      </c>
      <c r="F12" s="368">
        <v>138982</v>
      </c>
      <c r="G12" s="369">
        <v>99971</v>
      </c>
      <c r="H12" s="367">
        <v>659090</v>
      </c>
      <c r="I12" s="368">
        <v>328815</v>
      </c>
      <c r="J12" s="369">
        <v>330275</v>
      </c>
      <c r="K12" s="367">
        <v>26150</v>
      </c>
      <c r="L12" s="368">
        <v>10639</v>
      </c>
      <c r="M12" s="369">
        <v>15511</v>
      </c>
      <c r="N12" s="367">
        <v>52329</v>
      </c>
      <c r="O12" s="368">
        <v>6699</v>
      </c>
      <c r="P12" s="369">
        <v>45630</v>
      </c>
      <c r="Q12" s="367" t="s">
        <v>161</v>
      </c>
      <c r="R12" s="368" t="s">
        <v>161</v>
      </c>
      <c r="S12" s="433" t="s">
        <v>161</v>
      </c>
    </row>
    <row r="13" spans="1:19" ht="19.5" customHeight="1">
      <c r="A13" s="427">
        <v>2015</v>
      </c>
      <c r="B13" s="367">
        <v>993139</v>
      </c>
      <c r="C13" s="368">
        <v>493519</v>
      </c>
      <c r="D13" s="369">
        <v>499620</v>
      </c>
      <c r="E13" s="367">
        <v>244712</v>
      </c>
      <c r="F13" s="368">
        <v>142451</v>
      </c>
      <c r="G13" s="369">
        <v>102261</v>
      </c>
      <c r="H13" s="367">
        <v>667094</v>
      </c>
      <c r="I13" s="368">
        <v>332623</v>
      </c>
      <c r="J13" s="369">
        <v>334471</v>
      </c>
      <c r="K13" s="367">
        <v>28022</v>
      </c>
      <c r="L13" s="368">
        <v>11543</v>
      </c>
      <c r="M13" s="369">
        <v>16479</v>
      </c>
      <c r="N13" s="367">
        <v>53311</v>
      </c>
      <c r="O13" s="368">
        <v>6902</v>
      </c>
      <c r="P13" s="369">
        <v>46409</v>
      </c>
      <c r="Q13" s="367" t="s">
        <v>161</v>
      </c>
      <c r="R13" s="368" t="s">
        <v>161</v>
      </c>
      <c r="S13" s="433" t="s">
        <v>161</v>
      </c>
    </row>
    <row r="14" spans="1:19" ht="19.5" customHeight="1">
      <c r="A14" s="467">
        <v>2016</v>
      </c>
      <c r="B14" s="367">
        <v>1009212</v>
      </c>
      <c r="C14" s="368">
        <v>501173</v>
      </c>
      <c r="D14" s="369">
        <v>508039</v>
      </c>
      <c r="E14" s="367">
        <v>249834</v>
      </c>
      <c r="F14" s="368">
        <v>145006</v>
      </c>
      <c r="G14" s="369">
        <v>104828</v>
      </c>
      <c r="H14" s="367">
        <v>674840</v>
      </c>
      <c r="I14" s="368">
        <v>336516</v>
      </c>
      <c r="J14" s="369">
        <v>338324</v>
      </c>
      <c r="K14" s="367">
        <v>30015</v>
      </c>
      <c r="L14" s="368">
        <v>12484</v>
      </c>
      <c r="M14" s="369">
        <v>17531</v>
      </c>
      <c r="N14" s="367">
        <v>54523</v>
      </c>
      <c r="O14" s="368">
        <v>7167</v>
      </c>
      <c r="P14" s="369">
        <v>47356</v>
      </c>
      <c r="Q14" s="468" t="s">
        <v>161</v>
      </c>
      <c r="R14" s="469" t="s">
        <v>161</v>
      </c>
      <c r="S14" s="471" t="s">
        <v>161</v>
      </c>
    </row>
    <row r="15" spans="1:19" ht="19.5" customHeight="1">
      <c r="A15" s="467">
        <v>2017</v>
      </c>
      <c r="B15" s="367">
        <v>1027599</v>
      </c>
      <c r="C15" s="368">
        <v>510200</v>
      </c>
      <c r="D15" s="369">
        <v>517399</v>
      </c>
      <c r="E15" s="367">
        <v>257491</v>
      </c>
      <c r="F15" s="368">
        <v>148584</v>
      </c>
      <c r="G15" s="369">
        <v>108907</v>
      </c>
      <c r="H15" s="367">
        <v>682421</v>
      </c>
      <c r="I15" s="368">
        <v>340715</v>
      </c>
      <c r="J15" s="369">
        <v>341706</v>
      </c>
      <c r="K15" s="367">
        <v>32030</v>
      </c>
      <c r="L15" s="368">
        <v>13532</v>
      </c>
      <c r="M15" s="369">
        <v>18498</v>
      </c>
      <c r="N15" s="367">
        <v>55657</v>
      </c>
      <c r="O15" s="368">
        <v>7369</v>
      </c>
      <c r="P15" s="369">
        <v>48288</v>
      </c>
      <c r="Q15" s="468" t="s">
        <v>161</v>
      </c>
      <c r="R15" s="469" t="s">
        <v>161</v>
      </c>
      <c r="S15" s="471" t="s">
        <v>161</v>
      </c>
    </row>
    <row r="16" spans="1:19" ht="19.5" customHeight="1">
      <c r="A16" s="467">
        <v>2018</v>
      </c>
      <c r="B16" s="367">
        <v>1036857</v>
      </c>
      <c r="C16" s="368">
        <v>515638</v>
      </c>
      <c r="D16" s="369">
        <v>521219</v>
      </c>
      <c r="E16" s="367">
        <v>260501</v>
      </c>
      <c r="F16" s="368">
        <v>150784</v>
      </c>
      <c r="G16" s="369">
        <v>109717</v>
      </c>
      <c r="H16" s="367">
        <v>685378</v>
      </c>
      <c r="I16" s="368">
        <v>342534</v>
      </c>
      <c r="J16" s="369">
        <v>342844</v>
      </c>
      <c r="K16" s="367">
        <v>34303</v>
      </c>
      <c r="L16" s="368">
        <v>14751</v>
      </c>
      <c r="M16" s="369">
        <v>19552</v>
      </c>
      <c r="N16" s="367">
        <v>56675</v>
      </c>
      <c r="O16" s="368">
        <v>7569</v>
      </c>
      <c r="P16" s="369">
        <v>49106</v>
      </c>
      <c r="Q16" s="468" t="s">
        <v>161</v>
      </c>
      <c r="R16" s="469" t="s">
        <v>161</v>
      </c>
      <c r="S16" s="471" t="s">
        <v>161</v>
      </c>
    </row>
    <row r="17" spans="1:19" ht="19.5" customHeight="1">
      <c r="A17" s="467">
        <v>2019</v>
      </c>
      <c r="B17" s="367">
        <v>1052658</v>
      </c>
      <c r="C17" s="368">
        <v>523415</v>
      </c>
      <c r="D17" s="369">
        <v>529243</v>
      </c>
      <c r="E17" s="367">
        <v>266068</v>
      </c>
      <c r="F17" s="368">
        <v>153770</v>
      </c>
      <c r="G17" s="369">
        <v>112298</v>
      </c>
      <c r="H17" s="367">
        <v>692620</v>
      </c>
      <c r="I17" s="368">
        <v>346210</v>
      </c>
      <c r="J17" s="369">
        <v>346410</v>
      </c>
      <c r="K17" s="367">
        <v>36253</v>
      </c>
      <c r="L17" s="368">
        <v>15690</v>
      </c>
      <c r="M17" s="369">
        <v>20563</v>
      </c>
      <c r="N17" s="367">
        <v>57717</v>
      </c>
      <c r="O17" s="368">
        <v>7745</v>
      </c>
      <c r="P17" s="369">
        <v>49972</v>
      </c>
      <c r="Q17" s="468" t="s">
        <v>161</v>
      </c>
      <c r="R17" s="469" t="s">
        <v>161</v>
      </c>
      <c r="S17" s="471" t="s">
        <v>161</v>
      </c>
    </row>
    <row r="18" spans="1:19" ht="19.5" customHeight="1">
      <c r="A18" s="467">
        <v>2020</v>
      </c>
      <c r="B18" s="468">
        <v>1071199</v>
      </c>
      <c r="C18" s="469">
        <v>532880</v>
      </c>
      <c r="D18" s="470">
        <v>538319</v>
      </c>
      <c r="E18" s="468">
        <v>277757</v>
      </c>
      <c r="F18" s="469">
        <v>159977</v>
      </c>
      <c r="G18" s="470">
        <v>117780</v>
      </c>
      <c r="H18" s="468">
        <v>695684</v>
      </c>
      <c r="I18" s="469">
        <v>348073</v>
      </c>
      <c r="J18" s="470">
        <v>347611</v>
      </c>
      <c r="K18" s="468">
        <v>38300</v>
      </c>
      <c r="L18" s="469">
        <v>16744</v>
      </c>
      <c r="M18" s="470">
        <v>21556</v>
      </c>
      <c r="N18" s="468">
        <v>59458</v>
      </c>
      <c r="O18" s="469">
        <v>8086</v>
      </c>
      <c r="P18" s="470">
        <v>51372</v>
      </c>
      <c r="Q18" s="468" t="s">
        <v>161</v>
      </c>
      <c r="R18" s="469" t="s">
        <v>161</v>
      </c>
      <c r="S18" s="471" t="s">
        <v>161</v>
      </c>
    </row>
    <row r="19" spans="1:19" ht="19.5" customHeight="1">
      <c r="A19" s="467">
        <v>2021</v>
      </c>
      <c r="B19" s="468">
        <v>1101623</v>
      </c>
      <c r="C19" s="469">
        <v>548130</v>
      </c>
      <c r="D19" s="470">
        <v>553493</v>
      </c>
      <c r="E19" s="468">
        <v>289679</v>
      </c>
      <c r="F19" s="469">
        <v>166842</v>
      </c>
      <c r="G19" s="470">
        <v>122837</v>
      </c>
      <c r="H19" s="468">
        <v>708443</v>
      </c>
      <c r="I19" s="469">
        <v>354270</v>
      </c>
      <c r="J19" s="470">
        <v>354173</v>
      </c>
      <c r="K19" s="468">
        <v>42242</v>
      </c>
      <c r="L19" s="469">
        <v>18569</v>
      </c>
      <c r="M19" s="470">
        <v>23673</v>
      </c>
      <c r="N19" s="468">
        <v>61259</v>
      </c>
      <c r="O19" s="469">
        <v>8449</v>
      </c>
      <c r="P19" s="470">
        <v>52810</v>
      </c>
      <c r="Q19" s="468" t="s">
        <v>161</v>
      </c>
      <c r="R19" s="469" t="s">
        <v>161</v>
      </c>
      <c r="S19" s="471" t="s">
        <v>161</v>
      </c>
    </row>
    <row r="20" spans="1:19" ht="19.5" customHeight="1">
      <c r="A20" s="467">
        <v>2022</v>
      </c>
      <c r="B20" s="468">
        <v>1115285</v>
      </c>
      <c r="C20" s="469">
        <v>554188</v>
      </c>
      <c r="D20" s="470">
        <v>561097</v>
      </c>
      <c r="E20" s="468">
        <v>295203</v>
      </c>
      <c r="F20" s="469">
        <v>169511</v>
      </c>
      <c r="G20" s="470">
        <v>125692</v>
      </c>
      <c r="H20" s="468">
        <v>712618</v>
      </c>
      <c r="I20" s="469">
        <v>356081</v>
      </c>
      <c r="J20" s="470">
        <v>356537</v>
      </c>
      <c r="K20" s="468">
        <v>45272</v>
      </c>
      <c r="L20" s="469">
        <v>20070</v>
      </c>
      <c r="M20" s="470">
        <v>25202</v>
      </c>
      <c r="N20" s="468">
        <v>62192</v>
      </c>
      <c r="O20" s="469">
        <v>8526</v>
      </c>
      <c r="P20" s="470">
        <v>53666</v>
      </c>
      <c r="Q20" s="468" t="s">
        <v>161</v>
      </c>
      <c r="R20" s="469" t="s">
        <v>161</v>
      </c>
      <c r="S20" s="471" t="s">
        <v>161</v>
      </c>
    </row>
    <row r="21" spans="1:19" ht="19.5" customHeight="1" thickBot="1">
      <c r="A21" s="435">
        <v>2023</v>
      </c>
      <c r="B21" s="436">
        <v>1127629</v>
      </c>
      <c r="C21" s="437">
        <v>559117</v>
      </c>
      <c r="D21" s="438">
        <v>568512</v>
      </c>
      <c r="E21" s="436">
        <v>300313</v>
      </c>
      <c r="F21" s="437">
        <v>171722</v>
      </c>
      <c r="G21" s="438">
        <v>128591</v>
      </c>
      <c r="H21" s="436">
        <v>715719</v>
      </c>
      <c r="I21" s="437">
        <v>357148</v>
      </c>
      <c r="J21" s="438">
        <v>358571</v>
      </c>
      <c r="K21" s="436">
        <v>48240</v>
      </c>
      <c r="L21" s="437">
        <v>21519</v>
      </c>
      <c r="M21" s="438">
        <v>26721</v>
      </c>
      <c r="N21" s="436">
        <v>63357</v>
      </c>
      <c r="O21" s="437">
        <v>8728</v>
      </c>
      <c r="P21" s="438">
        <v>54629</v>
      </c>
      <c r="Q21" s="436" t="s">
        <v>161</v>
      </c>
      <c r="R21" s="437" t="s">
        <v>161</v>
      </c>
      <c r="S21" s="439" t="s">
        <v>161</v>
      </c>
    </row>
    <row r="22" spans="1:19" ht="14.25" customHeight="1" thickTop="1">
      <c r="A22" s="816"/>
      <c r="B22" s="817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</row>
    <row r="23" spans="1:19" ht="14.25" customHeight="1">
      <c r="A23" s="813" t="s">
        <v>257</v>
      </c>
      <c r="B23" s="792"/>
      <c r="C23" s="792"/>
      <c r="D23" s="79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96"/>
      <c r="S23" s="96"/>
    </row>
    <row r="24" spans="1:19" ht="14.25" customHeight="1">
      <c r="A24" s="463" t="s">
        <v>484</v>
      </c>
      <c r="B24" s="307"/>
      <c r="C24" s="307"/>
      <c r="D24" s="307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96"/>
      <c r="S24" s="96"/>
    </row>
    <row r="25" spans="1:21" ht="14.25" customHeight="1">
      <c r="A25" s="813" t="s">
        <v>433</v>
      </c>
      <c r="B25" s="792"/>
      <c r="C25" s="792"/>
      <c r="D25" s="792"/>
      <c r="E25" s="792"/>
      <c r="F25" s="792"/>
      <c r="G25" s="79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19" ht="14.25" customHeight="1">
      <c r="A26" s="813" t="s">
        <v>294</v>
      </c>
      <c r="B26" s="792"/>
      <c r="C26" s="792"/>
      <c r="D26" s="792"/>
      <c r="E26" s="792"/>
      <c r="F26" s="792"/>
      <c r="G26" s="307"/>
      <c r="P26" s="248"/>
      <c r="Q26" s="248"/>
      <c r="R26" s="248"/>
      <c r="S26" s="96"/>
    </row>
    <row r="27" spans="1:19" ht="14.25" customHeight="1">
      <c r="A27" s="932"/>
      <c r="B27" s="869"/>
      <c r="C27" s="869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</row>
    <row r="28" spans="1:19" ht="14.25" customHeight="1">
      <c r="A28" s="538" t="s">
        <v>309</v>
      </c>
      <c r="B28" s="96"/>
      <c r="D28" s="248"/>
      <c r="E28" s="248"/>
      <c r="F28" s="248"/>
      <c r="G28" s="248"/>
      <c r="P28" s="248"/>
      <c r="Q28" s="248"/>
      <c r="R28" s="248"/>
      <c r="S28" s="248"/>
    </row>
    <row r="29" ht="19.5" customHeight="1"/>
    <row r="30" spans="7:8" ht="18.75" customHeight="1">
      <c r="G30" s="248"/>
      <c r="H30" s="248"/>
    </row>
    <row r="31" ht="12.75" customHeight="1">
      <c r="H31" s="23" t="s">
        <v>15</v>
      </c>
    </row>
    <row r="32" ht="12.75" customHeight="1"/>
    <row r="33" ht="12.75" customHeight="1"/>
  </sheetData>
  <sheetProtection/>
  <mergeCells count="14">
    <mergeCell ref="E4:G4"/>
    <mergeCell ref="H4:J4"/>
    <mergeCell ref="K4:M4"/>
    <mergeCell ref="A22:S22"/>
    <mergeCell ref="A27:S27"/>
    <mergeCell ref="A2:S2"/>
    <mergeCell ref="A3:S3"/>
    <mergeCell ref="A4:A5"/>
    <mergeCell ref="B4:D4"/>
    <mergeCell ref="N4:P4"/>
    <mergeCell ref="Q4:S4"/>
    <mergeCell ref="A23:D23"/>
    <mergeCell ref="A25:G25"/>
    <mergeCell ref="A26:F2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0.75390625" style="0" customWidth="1"/>
    <col min="2" max="4" width="17.75390625" style="0" customWidth="1"/>
  </cols>
  <sheetData>
    <row r="1" spans="1:4" ht="13.5" thickBot="1">
      <c r="A1" s="4" t="s">
        <v>18</v>
      </c>
      <c r="D1" s="305" t="s">
        <v>16</v>
      </c>
    </row>
    <row r="2" spans="1:4" ht="27.75" customHeight="1" thickBot="1" thickTop="1">
      <c r="A2" s="824" t="s">
        <v>310</v>
      </c>
      <c r="B2" s="825"/>
      <c r="C2" s="825"/>
      <c r="D2" s="826"/>
    </row>
    <row r="3" spans="1:4" ht="36.75" customHeight="1" thickBot="1">
      <c r="A3" s="827" t="s">
        <v>478</v>
      </c>
      <c r="B3" s="828"/>
      <c r="C3" s="828"/>
      <c r="D3" s="829"/>
    </row>
    <row r="4" spans="1:4" ht="24.75" customHeight="1" thickBot="1">
      <c r="A4" s="477"/>
      <c r="B4" s="336" t="s">
        <v>55</v>
      </c>
      <c r="C4" s="337" t="s">
        <v>56</v>
      </c>
      <c r="D4" s="372" t="s">
        <v>58</v>
      </c>
    </row>
    <row r="5" spans="1:4" ht="19.5" customHeight="1">
      <c r="A5" s="431">
        <v>2007</v>
      </c>
      <c r="B5" s="539">
        <v>27.55239673399863</v>
      </c>
      <c r="C5" s="540">
        <v>27.033128989674317</v>
      </c>
      <c r="D5" s="541">
        <v>28.09703544942435</v>
      </c>
    </row>
    <row r="6" spans="1:4" ht="19.5" customHeight="1">
      <c r="A6" s="427">
        <v>2008</v>
      </c>
      <c r="B6" s="542">
        <v>27.73285638385578</v>
      </c>
      <c r="C6" s="543">
        <v>27.290380589403618</v>
      </c>
      <c r="D6" s="526">
        <v>28.19699130989696</v>
      </c>
    </row>
    <row r="7" spans="1:4" ht="19.5" customHeight="1">
      <c r="A7" s="427">
        <v>2009</v>
      </c>
      <c r="B7" s="542">
        <v>28.06182255025983</v>
      </c>
      <c r="C7" s="543">
        <v>27.62353129104398</v>
      </c>
      <c r="D7" s="526">
        <v>28.523077497805257</v>
      </c>
    </row>
    <row r="8" spans="1:4" ht="19.5" customHeight="1">
      <c r="A8" s="427">
        <v>2010</v>
      </c>
      <c r="B8" s="542">
        <v>28.45790292074346</v>
      </c>
      <c r="C8" s="543">
        <v>28.002733739118128</v>
      </c>
      <c r="D8" s="526">
        <v>28.93912750673451</v>
      </c>
    </row>
    <row r="9" spans="1:4" ht="19.5" customHeight="1">
      <c r="A9" s="427">
        <v>2011</v>
      </c>
      <c r="B9" s="542">
        <v>28.95053581186844</v>
      </c>
      <c r="C9" s="543">
        <v>28.48691979289672</v>
      </c>
      <c r="D9" s="526">
        <v>29.4327500850308</v>
      </c>
    </row>
    <row r="10" spans="1:4" ht="19.5" customHeight="1">
      <c r="A10" s="427">
        <v>2012</v>
      </c>
      <c r="B10" s="542">
        <v>29.314997186268993</v>
      </c>
      <c r="C10" s="543">
        <v>28.869749990781372</v>
      </c>
      <c r="D10" s="526">
        <v>29.776020388683136</v>
      </c>
    </row>
    <row r="11" spans="1:4" ht="19.5" customHeight="1">
      <c r="A11" s="427">
        <v>2013</v>
      </c>
      <c r="B11" s="544">
        <v>29.67496879019445</v>
      </c>
      <c r="C11" s="545">
        <v>29.226523223531178</v>
      </c>
      <c r="D11" s="546">
        <v>30.1257556328998</v>
      </c>
    </row>
    <row r="12" spans="1:4" ht="19.5" customHeight="1">
      <c r="A12" s="427">
        <v>2014</v>
      </c>
      <c r="B12" s="542">
        <v>30.000268651102814</v>
      </c>
      <c r="C12" s="543">
        <v>29.535049463827217</v>
      </c>
      <c r="D12" s="526">
        <v>30.447862176692823</v>
      </c>
    </row>
    <row r="13" spans="1:4" ht="19.5" customHeight="1">
      <c r="A13" s="427">
        <v>2015</v>
      </c>
      <c r="B13" s="542">
        <v>30.338896611485207</v>
      </c>
      <c r="C13" s="543">
        <v>29.868797065070478</v>
      </c>
      <c r="D13" s="526">
        <v>30.81214741006667</v>
      </c>
    </row>
    <row r="14" spans="1:4" ht="19.5" customHeight="1">
      <c r="A14" s="467">
        <v>2016</v>
      </c>
      <c r="B14" s="547">
        <v>30.738004667659002</v>
      </c>
      <c r="C14" s="548">
        <v>30.241282831780982</v>
      </c>
      <c r="D14" s="549">
        <v>31.24293602119657</v>
      </c>
    </row>
    <row r="15" spans="1:4" ht="19.5" customHeight="1">
      <c r="A15" s="467">
        <v>2017</v>
      </c>
      <c r="B15" s="547">
        <v>31.087192676223726</v>
      </c>
      <c r="C15" s="548">
        <v>30.612428824964876</v>
      </c>
      <c r="D15" s="549">
        <v>31.566207192419608</v>
      </c>
    </row>
    <row r="16" spans="1:4" ht="19.5" customHeight="1">
      <c r="A16" s="467">
        <v>2018</v>
      </c>
      <c r="B16" s="547">
        <v>31.53467473751074</v>
      </c>
      <c r="C16" s="548">
        <v>31.034882416719633</v>
      </c>
      <c r="D16" s="549">
        <v>32.03386982336906</v>
      </c>
    </row>
    <row r="17" spans="1:4" ht="19.5" customHeight="1">
      <c r="A17" s="467">
        <v>2019</v>
      </c>
      <c r="B17" s="547">
        <v>31.957010058770344</v>
      </c>
      <c r="C17" s="548">
        <v>31.42088709220394</v>
      </c>
      <c r="D17" s="549">
        <v>32.49009184995962</v>
      </c>
    </row>
    <row r="18" spans="1:4" ht="19.5" customHeight="1">
      <c r="A18" s="467">
        <v>2020</v>
      </c>
      <c r="B18" s="547">
        <v>32.293704857262966</v>
      </c>
      <c r="C18" s="548">
        <v>31.711769014301684</v>
      </c>
      <c r="D18" s="549">
        <v>32.86567461069223</v>
      </c>
    </row>
    <row r="19" spans="1:4" ht="19.5" customHeight="1">
      <c r="A19" s="467">
        <v>2021</v>
      </c>
      <c r="B19" s="547">
        <v>32.71933450700801</v>
      </c>
      <c r="C19" s="548">
        <v>32.07297068992614</v>
      </c>
      <c r="D19" s="549">
        <v>33.35320862311442</v>
      </c>
    </row>
    <row r="20" spans="1:4" ht="19.5" customHeight="1">
      <c r="A20" s="467">
        <v>2022</v>
      </c>
      <c r="B20" s="547">
        <v>33.20852941469093</v>
      </c>
      <c r="C20" s="548">
        <v>32.52685187054572</v>
      </c>
      <c r="D20" s="549">
        <v>33.87083169870537</v>
      </c>
    </row>
    <row r="21" spans="1:4" ht="19.5" customHeight="1" thickBot="1">
      <c r="A21" s="435">
        <v>2023</v>
      </c>
      <c r="B21" s="550">
        <v>33.813753799392096</v>
      </c>
      <c r="C21" s="551">
        <v>33.13591319099636</v>
      </c>
      <c r="D21" s="527">
        <v>34.46429989675165</v>
      </c>
    </row>
    <row r="22" spans="1:4" ht="14.25" customHeight="1" thickTop="1">
      <c r="A22" s="816"/>
      <c r="B22" s="817"/>
      <c r="C22" s="817"/>
      <c r="D22" s="817"/>
    </row>
    <row r="23" spans="1:7" ht="14.25" customHeight="1">
      <c r="A23" s="813" t="s">
        <v>257</v>
      </c>
      <c r="B23" s="792"/>
      <c r="C23" s="792"/>
      <c r="D23" s="792"/>
      <c r="E23" s="183"/>
      <c r="F23" s="183"/>
      <c r="G23" s="183"/>
    </row>
    <row r="24" spans="1:7" ht="14.25" customHeight="1">
      <c r="A24" s="813" t="s">
        <v>475</v>
      </c>
      <c r="B24" s="792"/>
      <c r="C24" s="792"/>
      <c r="D24" s="792"/>
      <c r="E24" s="183"/>
      <c r="F24" s="183"/>
      <c r="G24" s="183"/>
    </row>
    <row r="25" spans="1:7" ht="14.25" customHeight="1">
      <c r="A25" s="813" t="s">
        <v>256</v>
      </c>
      <c r="B25" s="792"/>
      <c r="C25" s="792"/>
      <c r="D25" s="792"/>
      <c r="E25" s="302"/>
      <c r="F25" s="302"/>
      <c r="G25" s="302"/>
    </row>
    <row r="26" spans="1:7" ht="14.25" customHeight="1">
      <c r="A26" s="813" t="s">
        <v>294</v>
      </c>
      <c r="B26" s="792"/>
      <c r="C26" s="792"/>
      <c r="D26" s="792"/>
      <c r="E26" s="792"/>
      <c r="F26" s="792"/>
      <c r="G26" s="307"/>
    </row>
    <row r="27" ht="12.75" customHeight="1"/>
    <row r="28" ht="12.75" customHeight="1"/>
    <row r="29" ht="12.75" customHeight="1"/>
    <row r="30" spans="2:3" ht="12.75" customHeight="1">
      <c r="B30" s="248"/>
      <c r="C30" s="248"/>
    </row>
    <row r="31" spans="1:4" s="84" customFormat="1" ht="12.75" customHeight="1">
      <c r="A31"/>
      <c r="B31"/>
      <c r="C31" s="23" t="s">
        <v>15</v>
      </c>
      <c r="D31" s="362"/>
    </row>
    <row r="32" ht="12.75" customHeight="1">
      <c r="D32" s="363"/>
    </row>
    <row r="33" ht="12.75" customHeight="1"/>
    <row r="34" ht="12.75" customHeight="1"/>
  </sheetData>
  <sheetProtection/>
  <mergeCells count="7">
    <mergeCell ref="A26:F26"/>
    <mergeCell ref="A23:D23"/>
    <mergeCell ref="A25:D25"/>
    <mergeCell ref="A2:D2"/>
    <mergeCell ref="A3:D3"/>
    <mergeCell ref="A22:D22"/>
    <mergeCell ref="A24:D2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0.625" style="0" customWidth="1"/>
    <col min="2" max="8" width="13.75390625" style="0" customWidth="1"/>
  </cols>
  <sheetData>
    <row r="1" spans="1:8" ht="13.5" thickBot="1">
      <c r="A1" s="4" t="s">
        <v>18</v>
      </c>
      <c r="H1" s="305" t="s">
        <v>16</v>
      </c>
    </row>
    <row r="2" spans="1:8" ht="27.75" customHeight="1" thickBot="1" thickTop="1">
      <c r="A2" s="824" t="s">
        <v>315</v>
      </c>
      <c r="B2" s="825"/>
      <c r="C2" s="825"/>
      <c r="D2" s="825"/>
      <c r="E2" s="825"/>
      <c r="F2" s="825"/>
      <c r="G2" s="825"/>
      <c r="H2" s="826"/>
    </row>
    <row r="3" spans="1:8" ht="36.75" customHeight="1" thickBot="1">
      <c r="A3" s="827" t="s">
        <v>479</v>
      </c>
      <c r="B3" s="828"/>
      <c r="C3" s="828"/>
      <c r="D3" s="828"/>
      <c r="E3" s="828"/>
      <c r="F3" s="828"/>
      <c r="G3" s="828"/>
      <c r="H3" s="829"/>
    </row>
    <row r="4" spans="1:8" ht="24" customHeight="1" thickBot="1">
      <c r="A4" s="942"/>
      <c r="B4" s="938" t="s">
        <v>55</v>
      </c>
      <c r="C4" s="925" t="s">
        <v>311</v>
      </c>
      <c r="D4" s="926"/>
      <c r="E4" s="921"/>
      <c r="F4" s="936" t="s">
        <v>316</v>
      </c>
      <c r="G4" s="938" t="s">
        <v>317</v>
      </c>
      <c r="H4" s="940" t="s">
        <v>318</v>
      </c>
    </row>
    <row r="5" spans="1:8" ht="24" customHeight="1" thickBot="1">
      <c r="A5" s="943"/>
      <c r="B5" s="939"/>
      <c r="C5" s="560" t="s">
        <v>312</v>
      </c>
      <c r="D5" s="560" t="s">
        <v>313</v>
      </c>
      <c r="E5" s="560" t="s">
        <v>314</v>
      </c>
      <c r="F5" s="937"/>
      <c r="G5" s="939"/>
      <c r="H5" s="941"/>
    </row>
    <row r="6" spans="1:8" ht="19.5" customHeight="1">
      <c r="A6" s="484">
        <v>2007</v>
      </c>
      <c r="B6" s="693">
        <v>1165088</v>
      </c>
      <c r="C6" s="520">
        <v>320004</v>
      </c>
      <c r="D6" s="485">
        <v>767963</v>
      </c>
      <c r="E6" s="531">
        <v>77121</v>
      </c>
      <c r="F6" s="695">
        <v>51.711475683073274</v>
      </c>
      <c r="G6" s="696">
        <v>41.66919500027996</v>
      </c>
      <c r="H6" s="694">
        <v>10.042280682793312</v>
      </c>
    </row>
    <row r="7" spans="1:8" ht="19.5" customHeight="1">
      <c r="A7" s="484">
        <v>2008</v>
      </c>
      <c r="B7" s="552">
        <v>1184386</v>
      </c>
      <c r="C7" s="367">
        <v>325732</v>
      </c>
      <c r="D7" s="368">
        <v>782879</v>
      </c>
      <c r="E7" s="369">
        <v>75775</v>
      </c>
      <c r="F7" s="553">
        <v>51.28595862195818</v>
      </c>
      <c r="G7" s="557">
        <v>41.60694053614926</v>
      </c>
      <c r="H7" s="555">
        <v>9.679018085808918</v>
      </c>
    </row>
    <row r="8" spans="1:8" ht="19.5" customHeight="1">
      <c r="A8" s="484">
        <v>2009</v>
      </c>
      <c r="B8" s="552">
        <v>1205872</v>
      </c>
      <c r="C8" s="367">
        <v>328829</v>
      </c>
      <c r="D8" s="368">
        <v>797942</v>
      </c>
      <c r="E8" s="369">
        <v>79101</v>
      </c>
      <c r="F8" s="553">
        <v>51.12276330861141</v>
      </c>
      <c r="G8" s="557">
        <v>41.209636790643934</v>
      </c>
      <c r="H8" s="555">
        <v>9.913126517967472</v>
      </c>
    </row>
    <row r="9" spans="1:8" ht="19.5" customHeight="1">
      <c r="A9" s="484">
        <v>2010</v>
      </c>
      <c r="B9" s="552">
        <v>1234651</v>
      </c>
      <c r="C9" s="367">
        <v>332296</v>
      </c>
      <c r="D9" s="368">
        <v>818866</v>
      </c>
      <c r="E9" s="369">
        <v>83489</v>
      </c>
      <c r="F9" s="553">
        <v>50.77570689221436</v>
      </c>
      <c r="G9" s="557">
        <v>40.580021639682194</v>
      </c>
      <c r="H9" s="555">
        <v>10.195685252532162</v>
      </c>
    </row>
    <row r="10" spans="1:8" ht="19.5" customHeight="1">
      <c r="A10" s="484">
        <v>2011</v>
      </c>
      <c r="B10" s="552">
        <v>1255349</v>
      </c>
      <c r="C10" s="367">
        <v>334770</v>
      </c>
      <c r="D10" s="368">
        <v>833655</v>
      </c>
      <c r="E10" s="369">
        <v>86924</v>
      </c>
      <c r="F10" s="553">
        <v>50.58375467069711</v>
      </c>
      <c r="G10" s="557">
        <v>40.15689943681739</v>
      </c>
      <c r="H10" s="555">
        <v>10.426855233879722</v>
      </c>
    </row>
    <row r="11" spans="1:8" ht="19.5" customHeight="1">
      <c r="A11" s="484">
        <v>2012</v>
      </c>
      <c r="B11" s="552">
        <v>1274968</v>
      </c>
      <c r="C11" s="367">
        <v>335767</v>
      </c>
      <c r="D11" s="368">
        <v>848510</v>
      </c>
      <c r="E11" s="369">
        <v>90691</v>
      </c>
      <c r="F11" s="553">
        <v>50.25963158949217</v>
      </c>
      <c r="G11" s="557">
        <v>39.57136627735678</v>
      </c>
      <c r="H11" s="555">
        <v>10.68826531213539</v>
      </c>
    </row>
    <row r="12" spans="1:8" ht="19.5" customHeight="1">
      <c r="A12" s="484">
        <v>2013</v>
      </c>
      <c r="B12" s="552">
        <v>1295355</v>
      </c>
      <c r="C12" s="367">
        <v>336828</v>
      </c>
      <c r="D12" s="368">
        <v>864113</v>
      </c>
      <c r="E12" s="369">
        <v>94414</v>
      </c>
      <c r="F12" s="553">
        <v>49.905741494457324</v>
      </c>
      <c r="G12" s="557">
        <v>38.97962419266924</v>
      </c>
      <c r="H12" s="555">
        <v>10.926117301788077</v>
      </c>
    </row>
    <row r="13" spans="1:8" ht="19.5" customHeight="1">
      <c r="A13" s="484">
        <v>2014</v>
      </c>
      <c r="B13" s="552">
        <v>1322376</v>
      </c>
      <c r="C13" s="367">
        <v>339372</v>
      </c>
      <c r="D13" s="368">
        <v>882671</v>
      </c>
      <c r="E13" s="369">
        <v>100333</v>
      </c>
      <c r="F13" s="553">
        <v>49.815276586633075</v>
      </c>
      <c r="G13" s="557">
        <v>38.448300669218774</v>
      </c>
      <c r="H13" s="555">
        <v>11.366975917414303</v>
      </c>
    </row>
    <row r="14" spans="1:8" ht="19.5" customHeight="1">
      <c r="A14" s="480">
        <v>2015</v>
      </c>
      <c r="B14" s="552">
        <v>1341056</v>
      </c>
      <c r="C14" s="367">
        <v>340137</v>
      </c>
      <c r="D14" s="368">
        <v>895524</v>
      </c>
      <c r="E14" s="369">
        <v>105395</v>
      </c>
      <c r="F14" s="553">
        <v>49.750983781562525</v>
      </c>
      <c r="G14" s="557">
        <v>37.98189663258606</v>
      </c>
      <c r="H14" s="555">
        <v>11.769087148976464</v>
      </c>
    </row>
    <row r="15" spans="1:8" ht="19.5" customHeight="1">
      <c r="A15" s="480">
        <v>2016</v>
      </c>
      <c r="B15" s="552">
        <v>1358980</v>
      </c>
      <c r="C15" s="367">
        <v>340896</v>
      </c>
      <c r="D15" s="371">
        <v>910012</v>
      </c>
      <c r="E15" s="369">
        <v>108072</v>
      </c>
      <c r="F15" s="553">
        <v>49.33649226603605</v>
      </c>
      <c r="G15" s="557">
        <v>37.46060491510002</v>
      </c>
      <c r="H15" s="555">
        <v>11.875887350936033</v>
      </c>
    </row>
    <row r="16" spans="1:8" ht="19.5" customHeight="1">
      <c r="A16" s="480">
        <v>2017</v>
      </c>
      <c r="B16" s="552">
        <v>1376722</v>
      </c>
      <c r="C16" s="367">
        <v>341516</v>
      </c>
      <c r="D16" s="368">
        <v>923037</v>
      </c>
      <c r="E16" s="369">
        <v>112169</v>
      </c>
      <c r="F16" s="553">
        <v>49.151334128534394</v>
      </c>
      <c r="G16" s="557">
        <v>36.999166880634256</v>
      </c>
      <c r="H16" s="555">
        <v>12.152167247900138</v>
      </c>
    </row>
    <row r="17" spans="1:8" ht="19.5" customHeight="1">
      <c r="A17" s="480">
        <v>2018</v>
      </c>
      <c r="B17" s="552">
        <v>1389680</v>
      </c>
      <c r="C17" s="367">
        <v>342011</v>
      </c>
      <c r="D17" s="368">
        <v>930209</v>
      </c>
      <c r="E17" s="369">
        <v>117460</v>
      </c>
      <c r="F17" s="553">
        <v>49.39438341275993</v>
      </c>
      <c r="G17" s="557">
        <v>36.76711362715261</v>
      </c>
      <c r="H17" s="555">
        <v>12.62726978560732</v>
      </c>
    </row>
    <row r="18" spans="1:8" ht="19.5" customHeight="1">
      <c r="A18" s="480">
        <v>2019</v>
      </c>
      <c r="B18" s="552">
        <v>1407409</v>
      </c>
      <c r="C18" s="367">
        <v>341760</v>
      </c>
      <c r="D18" s="368">
        <v>942036</v>
      </c>
      <c r="E18" s="369">
        <v>123613</v>
      </c>
      <c r="F18" s="553">
        <v>49.40076600045009</v>
      </c>
      <c r="G18" s="557">
        <v>36.27886832350356</v>
      </c>
      <c r="H18" s="555">
        <v>13.121897676946528</v>
      </c>
    </row>
    <row r="19" spans="1:8" ht="19.5" customHeight="1">
      <c r="A19" s="564">
        <v>2020</v>
      </c>
      <c r="B19" s="565">
        <v>1421455</v>
      </c>
      <c r="C19" s="468">
        <v>337214</v>
      </c>
      <c r="D19" s="469">
        <v>953578</v>
      </c>
      <c r="E19" s="470">
        <v>130663</v>
      </c>
      <c r="F19" s="566">
        <v>49.06541468028834</v>
      </c>
      <c r="G19" s="567">
        <v>35.363022217374976</v>
      </c>
      <c r="H19" s="568">
        <v>13.702392462913366</v>
      </c>
    </row>
    <row r="20" spans="1:8" ht="19.5" customHeight="1">
      <c r="A20" s="564">
        <v>2021</v>
      </c>
      <c r="B20" s="565">
        <v>1434357</v>
      </c>
      <c r="C20" s="468">
        <v>332734</v>
      </c>
      <c r="D20" s="469">
        <v>966481</v>
      </c>
      <c r="E20" s="470">
        <v>135142</v>
      </c>
      <c r="F20" s="566">
        <v>48.41026362649654</v>
      </c>
      <c r="G20" s="567">
        <v>34.42737105023275</v>
      </c>
      <c r="H20" s="568">
        <v>13.982892576263787</v>
      </c>
    </row>
    <row r="21" spans="1:8" ht="19.5" customHeight="1">
      <c r="A21" s="564">
        <v>2022</v>
      </c>
      <c r="B21" s="565">
        <v>1441523</v>
      </c>
      <c r="C21" s="468">
        <v>326238</v>
      </c>
      <c r="D21" s="469">
        <v>976140</v>
      </c>
      <c r="E21" s="470">
        <v>139145</v>
      </c>
      <c r="F21" s="566">
        <v>47.67584567787407</v>
      </c>
      <c r="G21" s="567">
        <v>33.421230561189994</v>
      </c>
      <c r="H21" s="568">
        <v>14.254615116684082</v>
      </c>
    </row>
    <row r="22" spans="1:8" ht="19.5" customHeight="1" thickBot="1">
      <c r="A22" s="481">
        <v>2023</v>
      </c>
      <c r="B22" s="558">
        <v>1445683</v>
      </c>
      <c r="C22" s="436">
        <v>318054</v>
      </c>
      <c r="D22" s="437">
        <v>983583</v>
      </c>
      <c r="E22" s="438">
        <v>144046</v>
      </c>
      <c r="F22" s="554">
        <v>46.981291868606924</v>
      </c>
      <c r="G22" s="559">
        <v>32.336264453533666</v>
      </c>
      <c r="H22" s="556">
        <v>14.645027415073258</v>
      </c>
    </row>
    <row r="23" spans="1:8" ht="14.25" customHeight="1" thickTop="1">
      <c r="A23" s="816"/>
      <c r="B23" s="817"/>
      <c r="C23" s="817"/>
      <c r="D23" s="817"/>
      <c r="E23" s="817"/>
      <c r="F23" s="817"/>
      <c r="G23" s="817"/>
      <c r="H23" s="817"/>
    </row>
    <row r="24" spans="1:8" ht="14.25" customHeight="1">
      <c r="A24" s="813" t="s">
        <v>257</v>
      </c>
      <c r="B24" s="803"/>
      <c r="C24" s="803"/>
      <c r="D24" s="803"/>
      <c r="E24" s="803"/>
      <c r="F24" s="248"/>
      <c r="G24" s="96"/>
      <c r="H24" s="96"/>
    </row>
    <row r="25" spans="1:8" ht="14.25" customHeight="1">
      <c r="A25" s="463" t="s">
        <v>475</v>
      </c>
      <c r="B25" s="248"/>
      <c r="C25" s="248"/>
      <c r="D25" s="248"/>
      <c r="E25" s="248"/>
      <c r="F25" s="248"/>
      <c r="G25" s="96"/>
      <c r="H25" s="96"/>
    </row>
    <row r="26" spans="1:8" ht="14.25" customHeight="1">
      <c r="A26" s="478" t="s">
        <v>256</v>
      </c>
      <c r="B26" s="302"/>
      <c r="C26" s="302"/>
      <c r="D26" s="302"/>
      <c r="E26" s="248"/>
      <c r="F26" s="248"/>
      <c r="G26" s="248"/>
      <c r="H26" s="96"/>
    </row>
    <row r="27" spans="1:8" ht="14.25" customHeight="1">
      <c r="A27" s="813" t="s">
        <v>294</v>
      </c>
      <c r="B27" s="792"/>
      <c r="C27" s="792"/>
      <c r="E27" s="248"/>
      <c r="F27" s="248"/>
      <c r="G27" s="248"/>
      <c r="H27" s="248"/>
    </row>
    <row r="28" ht="19.5" customHeight="1">
      <c r="B28" s="96"/>
    </row>
    <row r="29" ht="18.75" customHeight="1"/>
    <row r="30" spans="3:4" ht="12.75" customHeight="1">
      <c r="C30" s="248"/>
      <c r="D30" s="248"/>
    </row>
    <row r="31" spans="2:8" ht="12.75" customHeight="1">
      <c r="B31" s="362"/>
      <c r="D31" s="23" t="s">
        <v>15</v>
      </c>
      <c r="E31" s="362"/>
      <c r="F31" s="362"/>
      <c r="G31" s="360"/>
      <c r="H31" s="360"/>
    </row>
    <row r="32" spans="1:8" s="84" customFormat="1" ht="12.75" customHeight="1">
      <c r="A32"/>
      <c r="B32" s="363"/>
      <c r="C32"/>
      <c r="D32"/>
      <c r="E32" s="363"/>
      <c r="F32" s="363"/>
      <c r="G32" s="363"/>
      <c r="H32" s="363"/>
    </row>
    <row r="33" ht="12.75" customHeight="1"/>
    <row r="34" ht="12.75" customHeight="1"/>
    <row r="35" ht="12.75" customHeight="1"/>
    <row r="36" spans="9:14" ht="12.75" customHeight="1">
      <c r="I36" s="96"/>
      <c r="J36" s="96"/>
      <c r="K36" s="96"/>
      <c r="L36" s="96"/>
      <c r="M36" s="96"/>
      <c r="N36" s="96"/>
    </row>
  </sheetData>
  <sheetProtection/>
  <mergeCells count="11">
    <mergeCell ref="A4:A5"/>
    <mergeCell ref="A2:H2"/>
    <mergeCell ref="A3:H3"/>
    <mergeCell ref="A24:E24"/>
    <mergeCell ref="A27:C27"/>
    <mergeCell ref="C4:E4"/>
    <mergeCell ref="F4:F5"/>
    <mergeCell ref="G4:G5"/>
    <mergeCell ref="H4:H5"/>
    <mergeCell ref="A23:H23"/>
    <mergeCell ref="B4:B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0.75390625" style="0" customWidth="1"/>
    <col min="2" max="4" width="17.75390625" style="0" customWidth="1"/>
  </cols>
  <sheetData>
    <row r="1" spans="1:4" ht="13.5" thickBot="1">
      <c r="A1" s="4" t="s">
        <v>18</v>
      </c>
      <c r="D1" s="305" t="s">
        <v>16</v>
      </c>
    </row>
    <row r="2" spans="1:4" ht="27.75" customHeight="1" thickBot="1" thickTop="1">
      <c r="A2" s="824" t="s">
        <v>336</v>
      </c>
      <c r="B2" s="825"/>
      <c r="C2" s="825"/>
      <c r="D2" s="826"/>
    </row>
    <row r="3" spans="1:4" ht="36.75" customHeight="1" thickBot="1">
      <c r="A3" s="827" t="s">
        <v>481</v>
      </c>
      <c r="B3" s="828"/>
      <c r="C3" s="828"/>
      <c r="D3" s="829"/>
    </row>
    <row r="4" spans="1:4" ht="24.75" customHeight="1">
      <c r="A4" s="477"/>
      <c r="B4" s="336" t="s">
        <v>55</v>
      </c>
      <c r="C4" s="337" t="s">
        <v>56</v>
      </c>
      <c r="D4" s="372" t="s">
        <v>58</v>
      </c>
    </row>
    <row r="5" spans="1:4" ht="19.5" customHeight="1">
      <c r="A5" s="467">
        <v>2021</v>
      </c>
      <c r="B5" s="468">
        <v>20859</v>
      </c>
      <c r="C5" s="469">
        <v>10762</v>
      </c>
      <c r="D5" s="471">
        <v>10097</v>
      </c>
    </row>
    <row r="6" spans="1:4" ht="19.5" customHeight="1">
      <c r="A6" s="467">
        <v>2022</v>
      </c>
      <c r="B6" s="468">
        <v>20186</v>
      </c>
      <c r="C6" s="469">
        <v>10328</v>
      </c>
      <c r="D6" s="471">
        <v>9858</v>
      </c>
    </row>
    <row r="7" spans="1:4" ht="19.5" customHeight="1" thickBot="1">
      <c r="A7" s="435">
        <v>2023</v>
      </c>
      <c r="B7" s="436">
        <v>18221</v>
      </c>
      <c r="C7" s="437">
        <v>9243</v>
      </c>
      <c r="D7" s="439">
        <v>8978</v>
      </c>
    </row>
    <row r="8" spans="1:4" ht="14.25" customHeight="1" thickTop="1">
      <c r="A8" s="816"/>
      <c r="B8" s="817"/>
      <c r="C8" s="817"/>
      <c r="D8" s="817"/>
    </row>
    <row r="9" spans="1:7" ht="14.25" customHeight="1">
      <c r="A9" s="813" t="s">
        <v>432</v>
      </c>
      <c r="B9" s="792"/>
      <c r="C9" s="792"/>
      <c r="D9" s="792"/>
      <c r="E9" s="183"/>
      <c r="F9" s="183"/>
      <c r="G9" s="183"/>
    </row>
    <row r="10" spans="1:7" ht="14.25" customHeight="1">
      <c r="A10" s="463" t="s">
        <v>480</v>
      </c>
      <c r="B10" s="307"/>
      <c r="C10" s="307"/>
      <c r="D10" s="307"/>
      <c r="E10" s="183"/>
      <c r="F10" s="183"/>
      <c r="G10" s="183"/>
    </row>
    <row r="11" spans="1:7" ht="14.25" customHeight="1">
      <c r="A11" s="813" t="s">
        <v>433</v>
      </c>
      <c r="B11" s="792"/>
      <c r="C11" s="792"/>
      <c r="D11" s="792"/>
      <c r="E11" s="302"/>
      <c r="F11" s="302"/>
      <c r="G11" s="302"/>
    </row>
    <row r="12" spans="1:7" ht="14.25" customHeight="1">
      <c r="A12" s="813" t="s">
        <v>294</v>
      </c>
      <c r="B12" s="792"/>
      <c r="C12" s="792"/>
      <c r="D12" s="792"/>
      <c r="E12" s="302"/>
      <c r="F12" s="302"/>
      <c r="G12" s="307"/>
    </row>
    <row r="13" ht="12.75" customHeight="1"/>
    <row r="14" ht="12.75" customHeight="1"/>
    <row r="15" ht="12.75" customHeight="1"/>
    <row r="16" spans="2:3" ht="12.75" customHeight="1">
      <c r="B16" s="248"/>
      <c r="C16" s="248"/>
    </row>
    <row r="17" spans="1:4" s="84" customFormat="1" ht="12.75" customHeight="1">
      <c r="A17"/>
      <c r="B17"/>
      <c r="C17" s="23" t="s">
        <v>15</v>
      </c>
      <c r="D17" s="362"/>
    </row>
    <row r="18" ht="12.75" customHeight="1">
      <c r="D18" s="363"/>
    </row>
    <row r="19" ht="12.75" customHeight="1"/>
    <row r="20" ht="12.75" customHeight="1"/>
    <row r="21" spans="5:9" ht="12.75" customHeight="1">
      <c r="E21" s="96"/>
      <c r="F21" s="96"/>
      <c r="G21" s="96"/>
      <c r="H21" s="96"/>
      <c r="I21" s="96"/>
    </row>
    <row r="22" ht="12.75" customHeight="1"/>
  </sheetData>
  <sheetProtection/>
  <mergeCells count="6">
    <mergeCell ref="A12:D12"/>
    <mergeCell ref="A2:D2"/>
    <mergeCell ref="A3:D3"/>
    <mergeCell ref="A8:D8"/>
    <mergeCell ref="A9:D9"/>
    <mergeCell ref="A11:D1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0.625" style="0" customWidth="1"/>
    <col min="2" max="6" width="13.75390625" style="0" customWidth="1"/>
  </cols>
  <sheetData>
    <row r="1" spans="1:6" ht="13.5" thickBot="1">
      <c r="A1" s="4" t="s">
        <v>18</v>
      </c>
      <c r="F1" s="305" t="s">
        <v>16</v>
      </c>
    </row>
    <row r="2" spans="1:6" ht="27.75" customHeight="1" thickBot="1" thickTop="1">
      <c r="A2" s="824" t="s">
        <v>443</v>
      </c>
      <c r="B2" s="825"/>
      <c r="C2" s="825"/>
      <c r="D2" s="825"/>
      <c r="E2" s="825"/>
      <c r="F2" s="826"/>
    </row>
    <row r="3" spans="1:6" ht="36.75" customHeight="1" thickBot="1">
      <c r="A3" s="914" t="s">
        <v>489</v>
      </c>
      <c r="B3" s="915"/>
      <c r="C3" s="915"/>
      <c r="D3" s="915"/>
      <c r="E3" s="915"/>
      <c r="F3" s="916"/>
    </row>
    <row r="4" spans="1:6" ht="24" customHeight="1" thickBot="1">
      <c r="A4" s="576"/>
      <c r="B4" s="560" t="s">
        <v>337</v>
      </c>
      <c r="C4" s="560" t="s">
        <v>338</v>
      </c>
      <c r="D4" s="560" t="s">
        <v>339</v>
      </c>
      <c r="E4" s="560" t="s">
        <v>340</v>
      </c>
      <c r="F4" s="577" t="s">
        <v>341</v>
      </c>
    </row>
    <row r="5" spans="1:6" ht="19.5" customHeight="1">
      <c r="A5" s="491" t="s">
        <v>268</v>
      </c>
      <c r="B5" s="552">
        <v>1184386</v>
      </c>
      <c r="C5" s="552">
        <v>30021</v>
      </c>
      <c r="D5" s="552">
        <v>28621</v>
      </c>
      <c r="E5" s="557">
        <v>1400</v>
      </c>
      <c r="F5" s="578">
        <v>1.1827460998947357</v>
      </c>
    </row>
    <row r="6" spans="1:6" ht="19.5" customHeight="1">
      <c r="A6" s="491" t="s">
        <v>269</v>
      </c>
      <c r="B6" s="552">
        <v>1205872</v>
      </c>
      <c r="C6" s="552">
        <v>31075</v>
      </c>
      <c r="D6" s="552">
        <v>28831</v>
      </c>
      <c r="E6" s="557">
        <v>2244</v>
      </c>
      <c r="F6" s="578">
        <v>1.8626271010583109</v>
      </c>
    </row>
    <row r="7" spans="1:6" ht="19.5" customHeight="1">
      <c r="A7" s="491" t="s">
        <v>270</v>
      </c>
      <c r="B7" s="552">
        <v>1234651</v>
      </c>
      <c r="C7" s="552">
        <v>37842</v>
      </c>
      <c r="D7" s="552">
        <v>30380</v>
      </c>
      <c r="E7" s="557">
        <v>7462</v>
      </c>
      <c r="F7" s="578">
        <v>6.062132388782374</v>
      </c>
    </row>
    <row r="8" spans="1:6" ht="19.5" customHeight="1">
      <c r="A8" s="491" t="s">
        <v>271</v>
      </c>
      <c r="B8" s="552">
        <v>1255349</v>
      </c>
      <c r="C8" s="552">
        <v>34387</v>
      </c>
      <c r="D8" s="552">
        <v>31787</v>
      </c>
      <c r="E8" s="557">
        <v>2600</v>
      </c>
      <c r="F8" s="578">
        <v>2.073284217761826</v>
      </c>
    </row>
    <row r="9" spans="1:6" ht="19.5" customHeight="1">
      <c r="A9" s="491" t="s">
        <v>272</v>
      </c>
      <c r="B9" s="552">
        <v>1274968</v>
      </c>
      <c r="C9" s="552">
        <v>33917</v>
      </c>
      <c r="D9" s="552">
        <v>30143</v>
      </c>
      <c r="E9" s="557">
        <v>3774</v>
      </c>
      <c r="F9" s="578">
        <v>2.9644618056510152</v>
      </c>
    </row>
    <row r="10" spans="1:6" ht="19.5" customHeight="1">
      <c r="A10" s="491" t="s">
        <v>273</v>
      </c>
      <c r="B10" s="552">
        <v>1295355</v>
      </c>
      <c r="C10" s="552">
        <v>36580</v>
      </c>
      <c r="D10" s="552">
        <v>33789</v>
      </c>
      <c r="E10" s="557">
        <v>2791</v>
      </c>
      <c r="F10" s="578">
        <v>2.156945406714816</v>
      </c>
    </row>
    <row r="11" spans="1:6" ht="19.5" customHeight="1">
      <c r="A11" s="491" t="s">
        <v>274</v>
      </c>
      <c r="B11" s="552">
        <v>1322376</v>
      </c>
      <c r="C11" s="552">
        <v>40957</v>
      </c>
      <c r="D11" s="552">
        <v>33374</v>
      </c>
      <c r="E11" s="557">
        <v>7583</v>
      </c>
      <c r="F11" s="578">
        <v>5.750863899886583</v>
      </c>
    </row>
    <row r="12" spans="1:6" ht="19.5" customHeight="1">
      <c r="A12" s="491" t="s">
        <v>275</v>
      </c>
      <c r="B12" s="552">
        <v>1341056</v>
      </c>
      <c r="C12" s="552">
        <v>37832</v>
      </c>
      <c r="D12" s="552">
        <v>36087</v>
      </c>
      <c r="E12" s="557">
        <v>1745</v>
      </c>
      <c r="F12" s="578">
        <v>1.3020605014164104</v>
      </c>
    </row>
    <row r="13" spans="1:6" ht="19.5" customHeight="1">
      <c r="A13" s="427" t="s">
        <v>283</v>
      </c>
      <c r="B13" s="552">
        <v>1358980</v>
      </c>
      <c r="C13" s="552">
        <v>35573</v>
      </c>
      <c r="D13" s="552">
        <v>35540</v>
      </c>
      <c r="E13" s="557">
        <v>33</v>
      </c>
      <c r="F13" s="578">
        <v>0.02428321290454085</v>
      </c>
    </row>
    <row r="14" spans="1:6" ht="19.5" customHeight="1">
      <c r="A14" s="427" t="s">
        <v>276</v>
      </c>
      <c r="B14" s="552">
        <v>1376722</v>
      </c>
      <c r="C14" s="552">
        <v>38958</v>
      </c>
      <c r="D14" s="552">
        <v>36863</v>
      </c>
      <c r="E14" s="557">
        <v>2095</v>
      </c>
      <c r="F14" s="578">
        <v>1.5228893172040334</v>
      </c>
    </row>
    <row r="15" spans="1:6" ht="19.5" customHeight="1">
      <c r="A15" s="427" t="s">
        <v>277</v>
      </c>
      <c r="B15" s="552">
        <v>1389680</v>
      </c>
      <c r="C15" s="552">
        <v>38690</v>
      </c>
      <c r="D15" s="552">
        <v>48047</v>
      </c>
      <c r="E15" s="557">
        <v>-9357</v>
      </c>
      <c r="F15" s="578">
        <v>-6.710612801514101</v>
      </c>
    </row>
    <row r="16" spans="1:6" ht="19.5" customHeight="1">
      <c r="A16" s="427" t="s">
        <v>278</v>
      </c>
      <c r="B16" s="552">
        <v>1407409</v>
      </c>
      <c r="C16" s="552">
        <v>40579</v>
      </c>
      <c r="D16" s="552">
        <v>39013</v>
      </c>
      <c r="E16" s="557">
        <v>1566</v>
      </c>
      <c r="F16" s="578">
        <v>1.1133023276976253</v>
      </c>
    </row>
    <row r="17" spans="1:6" ht="19.5" customHeight="1">
      <c r="A17" s="427" t="s">
        <v>279</v>
      </c>
      <c r="B17" s="552">
        <v>1421455</v>
      </c>
      <c r="C17" s="552">
        <v>31766</v>
      </c>
      <c r="D17" s="552">
        <v>30033</v>
      </c>
      <c r="E17" s="557">
        <v>1733</v>
      </c>
      <c r="F17" s="578">
        <v>1.2199169569512915</v>
      </c>
    </row>
    <row r="18" spans="1:6" ht="19.5" customHeight="1">
      <c r="A18" s="467" t="s">
        <v>329</v>
      </c>
      <c r="B18" s="565">
        <v>1434357</v>
      </c>
      <c r="C18" s="565">
        <v>40628</v>
      </c>
      <c r="D18" s="565">
        <v>39915</v>
      </c>
      <c r="E18" s="567">
        <v>713</v>
      </c>
      <c r="F18" s="697">
        <v>0.49721042635619717</v>
      </c>
    </row>
    <row r="19" spans="1:6" ht="19.5" customHeight="1">
      <c r="A19" s="467" t="s">
        <v>452</v>
      </c>
      <c r="B19" s="565">
        <v>1441523</v>
      </c>
      <c r="C19" s="565">
        <v>38374</v>
      </c>
      <c r="D19" s="565">
        <v>38902</v>
      </c>
      <c r="E19" s="567">
        <v>-528</v>
      </c>
      <c r="F19" s="697">
        <v>-0.3662122074897332</v>
      </c>
    </row>
    <row r="20" spans="1:6" ht="19.5" customHeight="1" thickBot="1">
      <c r="A20" s="435" t="s">
        <v>482</v>
      </c>
      <c r="B20" s="558">
        <v>1445683</v>
      </c>
      <c r="C20" s="558">
        <v>47180</v>
      </c>
      <c r="D20" s="558">
        <v>46791</v>
      </c>
      <c r="E20" s="559">
        <v>389</v>
      </c>
      <c r="F20" s="579">
        <v>0.26911317523453143</v>
      </c>
    </row>
    <row r="21" spans="1:6" ht="14.25" customHeight="1" thickTop="1">
      <c r="A21" s="944"/>
      <c r="B21" s="945"/>
      <c r="C21" s="945"/>
      <c r="D21" s="945"/>
      <c r="E21" s="945"/>
      <c r="F21" s="945"/>
    </row>
    <row r="22" spans="1:6" ht="14.25" customHeight="1">
      <c r="A22" s="813" t="s">
        <v>342</v>
      </c>
      <c r="B22" s="803"/>
      <c r="C22" s="248"/>
      <c r="D22" s="248"/>
      <c r="E22" s="96"/>
      <c r="F22" s="96"/>
    </row>
    <row r="23" spans="1:6" ht="14.25" customHeight="1">
      <c r="A23" s="463" t="s">
        <v>490</v>
      </c>
      <c r="B23" s="248"/>
      <c r="C23" s="248"/>
      <c r="D23" s="248"/>
      <c r="E23" s="96"/>
      <c r="F23" s="96"/>
    </row>
    <row r="24" spans="1:6" ht="14.25" customHeight="1">
      <c r="A24" s="478" t="s">
        <v>256</v>
      </c>
      <c r="B24" s="302"/>
      <c r="C24" s="302"/>
      <c r="D24" s="302"/>
      <c r="E24" s="248"/>
      <c r="F24" s="96"/>
    </row>
    <row r="25" spans="1:6" ht="14.25" customHeight="1">
      <c r="A25" s="478" t="s">
        <v>343</v>
      </c>
      <c r="B25" s="302"/>
      <c r="C25" s="307"/>
      <c r="D25" s="307"/>
      <c r="E25" s="248"/>
      <c r="F25" s="248"/>
    </row>
    <row r="26" spans="2:4" ht="19.5" customHeight="1">
      <c r="B26" s="96"/>
      <c r="C26" s="96"/>
      <c r="D26" s="96"/>
    </row>
    <row r="27" ht="18.75" customHeight="1"/>
    <row r="28" ht="12.75" customHeight="1"/>
    <row r="29" ht="12.75" customHeight="1">
      <c r="F29" s="360"/>
    </row>
    <row r="30" spans="1:6" s="84" customFormat="1" ht="12.75" customHeight="1">
      <c r="A30"/>
      <c r="B30"/>
      <c r="C30"/>
      <c r="D30"/>
      <c r="E30"/>
      <c r="F30" s="363"/>
    </row>
    <row r="31" spans="2:3" ht="12.75" customHeight="1">
      <c r="B31" s="248"/>
      <c r="C31" s="248"/>
    </row>
    <row r="32" spans="3:4" ht="12.75" customHeight="1">
      <c r="C32" s="23" t="s">
        <v>15</v>
      </c>
      <c r="D32" s="362"/>
    </row>
    <row r="33" ht="12.75" customHeight="1">
      <c r="D33" s="363"/>
    </row>
    <row r="34" spans="5:9" ht="12.75" customHeight="1">
      <c r="E34" s="84"/>
      <c r="G34" s="96"/>
      <c r="H34" s="96"/>
      <c r="I34" s="96"/>
    </row>
    <row r="35" spans="7:9" ht="12.75" customHeight="1">
      <c r="G35" s="96"/>
      <c r="H35" s="96"/>
      <c r="I35" s="96"/>
    </row>
  </sheetData>
  <sheetProtection/>
  <mergeCells count="4">
    <mergeCell ref="A21:F21"/>
    <mergeCell ref="A22:B22"/>
    <mergeCell ref="A2:F2"/>
    <mergeCell ref="A3:F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0.625" style="328" customWidth="1"/>
    <col min="2" max="2" width="8.75390625" style="328" customWidth="1"/>
    <col min="3" max="3" width="20.625" style="599" customWidth="1"/>
    <col min="4" max="6" width="13.75390625" style="328" customWidth="1"/>
    <col min="7" max="7" width="13.75390625" style="633" customWidth="1"/>
    <col min="8" max="8" width="13.75390625" style="328" customWidth="1"/>
    <col min="9" max="16384" width="9.125" style="328" customWidth="1"/>
  </cols>
  <sheetData>
    <row r="1" spans="1:8" ht="13.5" thickBot="1">
      <c r="A1" s="580" t="s">
        <v>18</v>
      </c>
      <c r="B1" s="580"/>
      <c r="C1" s="581"/>
      <c r="H1" s="582" t="s">
        <v>16</v>
      </c>
    </row>
    <row r="2" spans="1:8" ht="27.75" customHeight="1" thickBot="1" thickTop="1">
      <c r="A2" s="782" t="s">
        <v>444</v>
      </c>
      <c r="B2" s="1005"/>
      <c r="C2" s="1005"/>
      <c r="D2" s="783"/>
      <c r="E2" s="783"/>
      <c r="F2" s="783"/>
      <c r="G2" s="783"/>
      <c r="H2" s="784"/>
    </row>
    <row r="3" spans="1:8" ht="36.75" customHeight="1" thickBot="1">
      <c r="A3" s="914" t="s">
        <v>374</v>
      </c>
      <c r="B3" s="1004"/>
      <c r="C3" s="1004"/>
      <c r="D3" s="915"/>
      <c r="E3" s="915"/>
      <c r="F3" s="915"/>
      <c r="G3" s="915"/>
      <c r="H3" s="916"/>
    </row>
    <row r="4" spans="1:8" ht="24" customHeight="1" thickBot="1">
      <c r="A4" s="617"/>
      <c r="B4" s="584"/>
      <c r="C4" s="618" t="s">
        <v>372</v>
      </c>
      <c r="D4" s="583" t="s">
        <v>337</v>
      </c>
      <c r="E4" s="583" t="s">
        <v>376</v>
      </c>
      <c r="F4" s="583" t="s">
        <v>377</v>
      </c>
      <c r="G4" s="634" t="s">
        <v>340</v>
      </c>
      <c r="H4" s="585" t="s">
        <v>375</v>
      </c>
    </row>
    <row r="5" spans="1:8" ht="19.5" customHeight="1">
      <c r="A5" s="947" t="s">
        <v>379</v>
      </c>
      <c r="B5" s="624" t="s">
        <v>356</v>
      </c>
      <c r="C5" s="619" t="s">
        <v>373</v>
      </c>
      <c r="D5" s="604">
        <v>71517100</v>
      </c>
      <c r="E5" s="605">
        <v>1903234</v>
      </c>
      <c r="F5" s="605">
        <v>1903234</v>
      </c>
      <c r="G5" s="605">
        <v>0</v>
      </c>
      <c r="H5" s="614">
        <v>0</v>
      </c>
    </row>
    <row r="6" spans="1:8" ht="19.5" customHeight="1">
      <c r="A6" s="948"/>
      <c r="B6" s="625" t="s">
        <v>357</v>
      </c>
      <c r="C6" s="620" t="s">
        <v>344</v>
      </c>
      <c r="D6" s="586">
        <v>12697164</v>
      </c>
      <c r="E6" s="587">
        <v>374868</v>
      </c>
      <c r="F6" s="587">
        <v>348193</v>
      </c>
      <c r="G6" s="587">
        <v>26675</v>
      </c>
      <c r="H6" s="588">
        <v>2.1030719712225645</v>
      </c>
    </row>
    <row r="7" spans="1:8" ht="19.5" customHeight="1">
      <c r="A7" s="948"/>
      <c r="B7" s="625" t="s">
        <v>358</v>
      </c>
      <c r="C7" s="621" t="s">
        <v>345</v>
      </c>
      <c r="D7" s="586">
        <v>3107425</v>
      </c>
      <c r="E7" s="587">
        <v>106527</v>
      </c>
      <c r="F7" s="587">
        <v>76453</v>
      </c>
      <c r="G7" s="587">
        <v>30074</v>
      </c>
      <c r="H7" s="588">
        <v>9.725170321447374</v>
      </c>
    </row>
    <row r="8" spans="1:8" ht="19.5" customHeight="1">
      <c r="A8" s="948"/>
      <c r="B8" s="625" t="s">
        <v>359</v>
      </c>
      <c r="C8" s="620" t="s">
        <v>346</v>
      </c>
      <c r="D8" s="586">
        <v>9384848</v>
      </c>
      <c r="E8" s="587">
        <v>198469</v>
      </c>
      <c r="F8" s="587">
        <v>163777</v>
      </c>
      <c r="G8" s="587">
        <v>34692</v>
      </c>
      <c r="H8" s="588">
        <v>3.7034419635031837</v>
      </c>
    </row>
    <row r="9" spans="1:8" ht="19.5" customHeight="1">
      <c r="A9" s="948"/>
      <c r="B9" s="625" t="s">
        <v>360</v>
      </c>
      <c r="C9" s="621" t="s">
        <v>347</v>
      </c>
      <c r="D9" s="586">
        <v>6579426</v>
      </c>
      <c r="E9" s="587">
        <v>212978</v>
      </c>
      <c r="F9" s="587">
        <v>130817</v>
      </c>
      <c r="G9" s="587">
        <v>82161</v>
      </c>
      <c r="H9" s="588">
        <v>12.566023009949536</v>
      </c>
    </row>
    <row r="10" spans="1:8" ht="19.5" customHeight="1">
      <c r="A10" s="948"/>
      <c r="B10" s="625" t="s">
        <v>361</v>
      </c>
      <c r="C10" s="621" t="s">
        <v>348</v>
      </c>
      <c r="D10" s="586">
        <v>6748952</v>
      </c>
      <c r="E10" s="587">
        <v>196213</v>
      </c>
      <c r="F10" s="587">
        <v>176150</v>
      </c>
      <c r="G10" s="587">
        <v>20063</v>
      </c>
      <c r="H10" s="588">
        <v>2.977183066635079</v>
      </c>
    </row>
    <row r="11" spans="1:8" ht="19.5" customHeight="1">
      <c r="A11" s="948"/>
      <c r="B11" s="625" t="s">
        <v>362</v>
      </c>
      <c r="C11" s="621" t="s">
        <v>349</v>
      </c>
      <c r="D11" s="586">
        <v>9050691</v>
      </c>
      <c r="E11" s="587">
        <v>205975</v>
      </c>
      <c r="F11" s="587">
        <v>186526</v>
      </c>
      <c r="G11" s="587">
        <v>19449</v>
      </c>
      <c r="H11" s="588">
        <v>2.1512080594480687</v>
      </c>
    </row>
    <row r="12" spans="1:8" ht="19.5" customHeight="1">
      <c r="A12" s="948"/>
      <c r="B12" s="625" t="s">
        <v>363</v>
      </c>
      <c r="C12" s="621" t="s">
        <v>350</v>
      </c>
      <c r="D12" s="586">
        <v>3792508</v>
      </c>
      <c r="E12" s="587">
        <v>96173</v>
      </c>
      <c r="F12" s="587">
        <v>130472</v>
      </c>
      <c r="G12" s="587">
        <v>-34299</v>
      </c>
      <c r="H12" s="588">
        <v>-9.003171544948595</v>
      </c>
    </row>
    <row r="13" spans="1:8" ht="19.5" customHeight="1">
      <c r="A13" s="948"/>
      <c r="B13" s="625" t="s">
        <v>364</v>
      </c>
      <c r="C13" s="621" t="s">
        <v>351</v>
      </c>
      <c r="D13" s="586">
        <v>4478029</v>
      </c>
      <c r="E13" s="587">
        <v>142834</v>
      </c>
      <c r="F13" s="587">
        <v>162363</v>
      </c>
      <c r="G13" s="587">
        <v>-19529</v>
      </c>
      <c r="H13" s="588">
        <v>-4.351581684852478</v>
      </c>
    </row>
    <row r="14" spans="1:8" ht="19.5" customHeight="1">
      <c r="A14" s="948"/>
      <c r="B14" s="625" t="s">
        <v>365</v>
      </c>
      <c r="C14" s="621" t="s">
        <v>352</v>
      </c>
      <c r="D14" s="586">
        <v>2507387</v>
      </c>
      <c r="E14" s="587">
        <v>89402</v>
      </c>
      <c r="F14" s="587">
        <v>95024</v>
      </c>
      <c r="G14" s="587">
        <v>-5622</v>
      </c>
      <c r="H14" s="588">
        <v>-2.239663962763097</v>
      </c>
    </row>
    <row r="15" spans="1:8" ht="19.5" customHeight="1">
      <c r="A15" s="948"/>
      <c r="B15" s="625" t="s">
        <v>366</v>
      </c>
      <c r="C15" s="621" t="s">
        <v>353</v>
      </c>
      <c r="D15" s="586">
        <v>2201862</v>
      </c>
      <c r="E15" s="587">
        <v>57012</v>
      </c>
      <c r="F15" s="587">
        <v>115280</v>
      </c>
      <c r="G15" s="587">
        <v>-58268</v>
      </c>
      <c r="H15" s="588">
        <v>-26.117482953801797</v>
      </c>
    </row>
    <row r="16" spans="1:8" ht="19.5" customHeight="1">
      <c r="A16" s="948"/>
      <c r="B16" s="625" t="s">
        <v>367</v>
      </c>
      <c r="C16" s="621" t="s">
        <v>354</v>
      </c>
      <c r="D16" s="586">
        <v>3618056</v>
      </c>
      <c r="E16" s="587">
        <v>90455</v>
      </c>
      <c r="F16" s="587">
        <v>130068</v>
      </c>
      <c r="G16" s="587">
        <v>-39613</v>
      </c>
      <c r="H16" s="588">
        <v>-10.88908665459456</v>
      </c>
    </row>
    <row r="17" spans="1:8" ht="19.5" customHeight="1" thickBot="1">
      <c r="A17" s="949"/>
      <c r="B17" s="626" t="s">
        <v>368</v>
      </c>
      <c r="C17" s="622" t="s">
        <v>355</v>
      </c>
      <c r="D17" s="606">
        <v>7350752</v>
      </c>
      <c r="E17" s="607">
        <v>132328</v>
      </c>
      <c r="F17" s="607">
        <v>188111</v>
      </c>
      <c r="G17" s="607">
        <v>-55783</v>
      </c>
      <c r="H17" s="615">
        <v>-7.560061683424602</v>
      </c>
    </row>
    <row r="18" spans="1:8" ht="19.5" customHeight="1">
      <c r="A18" s="947" t="s">
        <v>380</v>
      </c>
      <c r="B18" s="624" t="s">
        <v>356</v>
      </c>
      <c r="C18" s="623" t="s">
        <v>373</v>
      </c>
      <c r="D18" s="604">
        <v>72561312</v>
      </c>
      <c r="E18" s="605">
        <v>1876673</v>
      </c>
      <c r="F18" s="605">
        <v>1876673</v>
      </c>
      <c r="G18" s="605">
        <v>0</v>
      </c>
      <c r="H18" s="614">
        <v>0</v>
      </c>
    </row>
    <row r="19" spans="1:8" ht="19.5" customHeight="1">
      <c r="A19" s="948"/>
      <c r="B19" s="625" t="s">
        <v>357</v>
      </c>
      <c r="C19" s="621" t="s">
        <v>344</v>
      </c>
      <c r="D19" s="586">
        <v>12915158</v>
      </c>
      <c r="E19" s="587">
        <v>388467</v>
      </c>
      <c r="F19" s="587">
        <v>348986</v>
      </c>
      <c r="G19" s="587">
        <v>39481</v>
      </c>
      <c r="H19" s="588">
        <v>3.061630226396315</v>
      </c>
    </row>
    <row r="20" spans="1:8" ht="19.5" customHeight="1">
      <c r="A20" s="948"/>
      <c r="B20" s="625" t="s">
        <v>358</v>
      </c>
      <c r="C20" s="621" t="s">
        <v>345</v>
      </c>
      <c r="D20" s="586">
        <v>3129772</v>
      </c>
      <c r="E20" s="587">
        <v>95350</v>
      </c>
      <c r="F20" s="587">
        <v>82777</v>
      </c>
      <c r="G20" s="587">
        <v>12573</v>
      </c>
      <c r="H20" s="588">
        <v>4.025310826639022</v>
      </c>
    </row>
    <row r="21" spans="1:8" ht="19.5" customHeight="1">
      <c r="A21" s="948"/>
      <c r="B21" s="625" t="s">
        <v>359</v>
      </c>
      <c r="C21" s="621" t="s">
        <v>346</v>
      </c>
      <c r="D21" s="586">
        <v>9517153</v>
      </c>
      <c r="E21" s="587">
        <v>181459</v>
      </c>
      <c r="F21" s="587">
        <v>164896</v>
      </c>
      <c r="G21" s="587">
        <v>16563</v>
      </c>
      <c r="H21" s="588">
        <v>1.7418470740718286</v>
      </c>
    </row>
    <row r="22" spans="1:8" ht="19.5" customHeight="1">
      <c r="A22" s="948"/>
      <c r="B22" s="625" t="s">
        <v>360</v>
      </c>
      <c r="C22" s="621" t="s">
        <v>347</v>
      </c>
      <c r="D22" s="586">
        <v>6701343</v>
      </c>
      <c r="E22" s="587">
        <v>193578</v>
      </c>
      <c r="F22" s="587">
        <v>151008</v>
      </c>
      <c r="G22" s="587">
        <v>42570</v>
      </c>
      <c r="H22" s="588">
        <v>6.372699159198917</v>
      </c>
    </row>
    <row r="23" spans="1:8" ht="19.5" customHeight="1">
      <c r="A23" s="948"/>
      <c r="B23" s="625" t="s">
        <v>361</v>
      </c>
      <c r="C23" s="621" t="s">
        <v>348</v>
      </c>
      <c r="D23" s="586">
        <v>6875349</v>
      </c>
      <c r="E23" s="587">
        <v>206580</v>
      </c>
      <c r="F23" s="587">
        <v>175036</v>
      </c>
      <c r="G23" s="587">
        <v>31544</v>
      </c>
      <c r="H23" s="588">
        <v>4.59853428279907</v>
      </c>
    </row>
    <row r="24" spans="1:8" ht="19.5" customHeight="1">
      <c r="A24" s="948"/>
      <c r="B24" s="625" t="s">
        <v>362</v>
      </c>
      <c r="C24" s="621" t="s">
        <v>349</v>
      </c>
      <c r="D24" s="586">
        <v>9252902</v>
      </c>
      <c r="E24" s="587">
        <v>193231</v>
      </c>
      <c r="F24" s="587">
        <v>188441</v>
      </c>
      <c r="G24" s="587">
        <v>4790</v>
      </c>
      <c r="H24" s="588">
        <v>0.5178094562816936</v>
      </c>
    </row>
    <row r="25" spans="1:8" ht="19.5" customHeight="1">
      <c r="A25" s="948"/>
      <c r="B25" s="625" t="s">
        <v>363</v>
      </c>
      <c r="C25" s="621" t="s">
        <v>350</v>
      </c>
      <c r="D25" s="586">
        <v>3831373</v>
      </c>
      <c r="E25" s="587">
        <v>103713</v>
      </c>
      <c r="F25" s="587">
        <v>122883</v>
      </c>
      <c r="G25" s="587">
        <v>-19170</v>
      </c>
      <c r="H25" s="588">
        <v>-4.990942363858183</v>
      </c>
    </row>
    <row r="26" spans="1:8" ht="19.5" customHeight="1">
      <c r="A26" s="948"/>
      <c r="B26" s="625" t="s">
        <v>364</v>
      </c>
      <c r="C26" s="621" t="s">
        <v>351</v>
      </c>
      <c r="D26" s="586">
        <v>4512288</v>
      </c>
      <c r="E26" s="587">
        <v>149115</v>
      </c>
      <c r="F26" s="587">
        <v>159957</v>
      </c>
      <c r="G26" s="587">
        <v>-10842</v>
      </c>
      <c r="H26" s="588">
        <v>-2.3998889702723214</v>
      </c>
    </row>
    <row r="27" spans="1:8" ht="19.5" customHeight="1">
      <c r="A27" s="948"/>
      <c r="B27" s="625" t="s">
        <v>365</v>
      </c>
      <c r="C27" s="621" t="s">
        <v>352</v>
      </c>
      <c r="D27" s="586">
        <v>2526619</v>
      </c>
      <c r="E27" s="587">
        <v>98282</v>
      </c>
      <c r="F27" s="587">
        <v>96697</v>
      </c>
      <c r="G27" s="587">
        <v>1585</v>
      </c>
      <c r="H27" s="588">
        <v>0.6275173690671153</v>
      </c>
    </row>
    <row r="28" spans="1:8" ht="19.5" customHeight="1">
      <c r="A28" s="948"/>
      <c r="B28" s="625" t="s">
        <v>366</v>
      </c>
      <c r="C28" s="621" t="s">
        <v>353</v>
      </c>
      <c r="D28" s="586">
        <v>2198061</v>
      </c>
      <c r="E28" s="587">
        <v>62445</v>
      </c>
      <c r="F28" s="587">
        <v>95033</v>
      </c>
      <c r="G28" s="587">
        <v>-32588</v>
      </c>
      <c r="H28" s="588">
        <v>-14.716700800007226</v>
      </c>
    </row>
    <row r="29" spans="1:8" ht="19.5" customHeight="1">
      <c r="A29" s="948"/>
      <c r="B29" s="625" t="s">
        <v>367</v>
      </c>
      <c r="C29" s="621" t="s">
        <v>354</v>
      </c>
      <c r="D29" s="586">
        <v>3638401</v>
      </c>
      <c r="E29" s="587">
        <v>85842</v>
      </c>
      <c r="F29" s="587">
        <v>119049</v>
      </c>
      <c r="G29" s="587">
        <v>-33207</v>
      </c>
      <c r="H29" s="588">
        <v>-9.085351331304791</v>
      </c>
    </row>
    <row r="30" spans="1:8" ht="19.5" customHeight="1" thickBot="1">
      <c r="A30" s="949"/>
      <c r="B30" s="627" t="s">
        <v>368</v>
      </c>
      <c r="C30" s="616" t="s">
        <v>355</v>
      </c>
      <c r="D30" s="606">
        <v>7462893</v>
      </c>
      <c r="E30" s="607">
        <v>118611</v>
      </c>
      <c r="F30" s="607">
        <v>171910</v>
      </c>
      <c r="G30" s="607">
        <v>-53299</v>
      </c>
      <c r="H30" s="615">
        <v>-7.116456045212375</v>
      </c>
    </row>
    <row r="31" spans="1:8" ht="19.5" customHeight="1">
      <c r="A31" s="947" t="s">
        <v>381</v>
      </c>
      <c r="B31" s="624" t="s">
        <v>356</v>
      </c>
      <c r="C31" s="608" t="s">
        <v>373</v>
      </c>
      <c r="D31" s="605">
        <v>73722988</v>
      </c>
      <c r="E31" s="605">
        <v>1985917</v>
      </c>
      <c r="F31" s="605">
        <v>1985917</v>
      </c>
      <c r="G31" s="605">
        <v>0</v>
      </c>
      <c r="H31" s="614">
        <v>0</v>
      </c>
    </row>
    <row r="32" spans="1:8" ht="19.5" customHeight="1">
      <c r="A32" s="948"/>
      <c r="B32" s="628" t="s">
        <v>357</v>
      </c>
      <c r="C32" s="589" t="s">
        <v>344</v>
      </c>
      <c r="D32" s="587">
        <v>13255685</v>
      </c>
      <c r="E32" s="587">
        <v>439515</v>
      </c>
      <c r="F32" s="587">
        <v>336932</v>
      </c>
      <c r="G32" s="587">
        <v>102583</v>
      </c>
      <c r="H32" s="588">
        <v>7.768853601644029</v>
      </c>
    </row>
    <row r="33" spans="1:8" ht="19.5" customHeight="1">
      <c r="A33" s="948"/>
      <c r="B33" s="628" t="s">
        <v>358</v>
      </c>
      <c r="C33" s="589" t="s">
        <v>345</v>
      </c>
      <c r="D33" s="587">
        <v>3164048</v>
      </c>
      <c r="E33" s="587">
        <v>104351</v>
      </c>
      <c r="F33" s="587">
        <v>89752</v>
      </c>
      <c r="G33" s="587">
        <v>14599</v>
      </c>
      <c r="H33" s="588">
        <v>4.6246953154487915</v>
      </c>
    </row>
    <row r="34" spans="1:8" ht="19.5" customHeight="1">
      <c r="A34" s="948"/>
      <c r="B34" s="628" t="s">
        <v>359</v>
      </c>
      <c r="C34" s="589" t="s">
        <v>346</v>
      </c>
      <c r="D34" s="587">
        <v>9693594</v>
      </c>
      <c r="E34" s="587">
        <v>185595</v>
      </c>
      <c r="F34" s="587">
        <v>184640</v>
      </c>
      <c r="G34" s="587">
        <v>955</v>
      </c>
      <c r="H34" s="588">
        <v>0.09852352440002139</v>
      </c>
    </row>
    <row r="35" spans="1:8" ht="19.5" customHeight="1">
      <c r="A35" s="948"/>
      <c r="B35" s="628" t="s">
        <v>360</v>
      </c>
      <c r="C35" s="589" t="s">
        <v>347</v>
      </c>
      <c r="D35" s="587">
        <v>6841607</v>
      </c>
      <c r="E35" s="587">
        <v>200254</v>
      </c>
      <c r="F35" s="587">
        <v>162675</v>
      </c>
      <c r="G35" s="587">
        <v>37579</v>
      </c>
      <c r="H35" s="588">
        <v>5.507841884969077</v>
      </c>
    </row>
    <row r="36" spans="1:8" ht="19.5" customHeight="1">
      <c r="A36" s="948"/>
      <c r="B36" s="628" t="s">
        <v>361</v>
      </c>
      <c r="C36" s="589" t="s">
        <v>348</v>
      </c>
      <c r="D36" s="587">
        <v>7018194</v>
      </c>
      <c r="E36" s="587">
        <v>221690</v>
      </c>
      <c r="F36" s="587">
        <v>182562</v>
      </c>
      <c r="G36" s="587">
        <v>39128</v>
      </c>
      <c r="H36" s="588">
        <v>5.590808486803845</v>
      </c>
    </row>
    <row r="37" spans="1:8" ht="19.5" customHeight="1">
      <c r="A37" s="948"/>
      <c r="B37" s="628" t="s">
        <v>362</v>
      </c>
      <c r="C37" s="589" t="s">
        <v>349</v>
      </c>
      <c r="D37" s="587">
        <v>9423231</v>
      </c>
      <c r="E37" s="587">
        <v>205482</v>
      </c>
      <c r="F37" s="587">
        <v>200003</v>
      </c>
      <c r="G37" s="587">
        <v>5479</v>
      </c>
      <c r="H37" s="588">
        <v>0.5816044736094714</v>
      </c>
    </row>
    <row r="38" spans="1:8" ht="19.5" customHeight="1">
      <c r="A38" s="948"/>
      <c r="B38" s="628" t="s">
        <v>363</v>
      </c>
      <c r="C38" s="589" t="s">
        <v>350</v>
      </c>
      <c r="D38" s="587">
        <v>3849267</v>
      </c>
      <c r="E38" s="587">
        <v>104053</v>
      </c>
      <c r="F38" s="587">
        <v>138677</v>
      </c>
      <c r="G38" s="587">
        <v>-34624</v>
      </c>
      <c r="H38" s="588">
        <v>-8.954685782962148</v>
      </c>
    </row>
    <row r="39" spans="1:8" ht="19.5" customHeight="1">
      <c r="A39" s="948"/>
      <c r="B39" s="628" t="s">
        <v>364</v>
      </c>
      <c r="C39" s="589" t="s">
        <v>351</v>
      </c>
      <c r="D39" s="587">
        <v>4518786</v>
      </c>
      <c r="E39" s="587">
        <v>132326</v>
      </c>
      <c r="F39" s="587">
        <v>183046</v>
      </c>
      <c r="G39" s="587">
        <v>-50720</v>
      </c>
      <c r="H39" s="588">
        <v>-11.161613205209514</v>
      </c>
    </row>
    <row r="40" spans="1:8" ht="19.5" customHeight="1">
      <c r="A40" s="948"/>
      <c r="B40" s="628" t="s">
        <v>365</v>
      </c>
      <c r="C40" s="589" t="s">
        <v>352</v>
      </c>
      <c r="D40" s="587">
        <v>2516167</v>
      </c>
      <c r="E40" s="587">
        <v>90395</v>
      </c>
      <c r="F40" s="587">
        <v>113098</v>
      </c>
      <c r="G40" s="587">
        <v>-22703</v>
      </c>
      <c r="H40" s="588">
        <v>-8.982327923613616</v>
      </c>
    </row>
    <row r="41" spans="1:8" ht="19.5" customHeight="1">
      <c r="A41" s="948"/>
      <c r="B41" s="628" t="s">
        <v>366</v>
      </c>
      <c r="C41" s="589" t="s">
        <v>353</v>
      </c>
      <c r="D41" s="587">
        <v>2202106</v>
      </c>
      <c r="E41" s="587">
        <v>68624</v>
      </c>
      <c r="F41" s="587">
        <v>98728</v>
      </c>
      <c r="G41" s="587">
        <v>-30104</v>
      </c>
      <c r="H41" s="588">
        <v>-13.577742316966134</v>
      </c>
    </row>
    <row r="42" spans="1:8" ht="19.5" customHeight="1">
      <c r="A42" s="948"/>
      <c r="B42" s="628" t="s">
        <v>367</v>
      </c>
      <c r="C42" s="589" t="s">
        <v>354</v>
      </c>
      <c r="D42" s="587">
        <v>3647531</v>
      </c>
      <c r="E42" s="587">
        <v>90770</v>
      </c>
      <c r="F42" s="587">
        <v>124025</v>
      </c>
      <c r="G42" s="587">
        <v>-33255</v>
      </c>
      <c r="H42" s="588">
        <v>-9.07575368259861</v>
      </c>
    </row>
    <row r="43" spans="1:8" ht="19.5" customHeight="1" thickBot="1">
      <c r="A43" s="949"/>
      <c r="B43" s="629" t="s">
        <v>368</v>
      </c>
      <c r="C43" s="609" t="s">
        <v>355</v>
      </c>
      <c r="D43" s="607">
        <v>7592772</v>
      </c>
      <c r="E43" s="607">
        <v>142862</v>
      </c>
      <c r="F43" s="607">
        <v>171779</v>
      </c>
      <c r="G43" s="607">
        <v>-28917</v>
      </c>
      <c r="H43" s="615">
        <v>-3.8012519799419775</v>
      </c>
    </row>
    <row r="44" spans="1:8" ht="19.5" customHeight="1">
      <c r="A44" s="947" t="s">
        <v>382</v>
      </c>
      <c r="B44" s="624" t="s">
        <v>356</v>
      </c>
      <c r="C44" s="608" t="s">
        <v>373</v>
      </c>
      <c r="D44" s="605">
        <v>74724269</v>
      </c>
      <c r="E44" s="605">
        <v>2045720</v>
      </c>
      <c r="F44" s="605">
        <v>2045720</v>
      </c>
      <c r="G44" s="605">
        <v>0</v>
      </c>
      <c r="H44" s="614">
        <v>0</v>
      </c>
    </row>
    <row r="45" spans="1:8" ht="19.5" customHeight="1">
      <c r="A45" s="948"/>
      <c r="B45" s="628" t="s">
        <v>357</v>
      </c>
      <c r="C45" s="589" t="s">
        <v>344</v>
      </c>
      <c r="D45" s="587">
        <v>13624240</v>
      </c>
      <c r="E45" s="587">
        <v>450445</v>
      </c>
      <c r="F45" s="587">
        <v>328663</v>
      </c>
      <c r="G45" s="587">
        <v>121782</v>
      </c>
      <c r="H45" s="588">
        <v>8.978755910505583</v>
      </c>
    </row>
    <row r="46" spans="1:8" ht="19.5" customHeight="1">
      <c r="A46" s="948"/>
      <c r="B46" s="628" t="s">
        <v>358</v>
      </c>
      <c r="C46" s="589" t="s">
        <v>345</v>
      </c>
      <c r="D46" s="587">
        <v>3210147</v>
      </c>
      <c r="E46" s="587">
        <v>106010</v>
      </c>
      <c r="F46" s="587">
        <v>90149</v>
      </c>
      <c r="G46" s="587">
        <v>15861</v>
      </c>
      <c r="H46" s="588">
        <v>4.953131682383124</v>
      </c>
    </row>
    <row r="47" spans="1:8" ht="19.5" customHeight="1">
      <c r="A47" s="948"/>
      <c r="B47" s="628" t="s">
        <v>359</v>
      </c>
      <c r="C47" s="589" t="s">
        <v>346</v>
      </c>
      <c r="D47" s="587">
        <v>9687692</v>
      </c>
      <c r="E47" s="587">
        <v>192204</v>
      </c>
      <c r="F47" s="587">
        <v>190979</v>
      </c>
      <c r="G47" s="587">
        <v>1225</v>
      </c>
      <c r="H47" s="588">
        <v>0.12645710195730303</v>
      </c>
    </row>
    <row r="48" spans="1:8" ht="19.5" customHeight="1">
      <c r="A48" s="948"/>
      <c r="B48" s="628" t="s">
        <v>360</v>
      </c>
      <c r="C48" s="589" t="s">
        <v>347</v>
      </c>
      <c r="D48" s="587">
        <v>6952685</v>
      </c>
      <c r="E48" s="587">
        <v>207410</v>
      </c>
      <c r="F48" s="587">
        <v>164586</v>
      </c>
      <c r="G48" s="587">
        <v>42824</v>
      </c>
      <c r="H48" s="588">
        <v>6.178374448676311</v>
      </c>
    </row>
    <row r="49" spans="1:8" ht="19.5" customHeight="1">
      <c r="A49" s="948"/>
      <c r="B49" s="628" t="s">
        <v>361</v>
      </c>
      <c r="C49" s="589" t="s">
        <v>348</v>
      </c>
      <c r="D49" s="587">
        <v>7163453</v>
      </c>
      <c r="E49" s="587">
        <v>234526</v>
      </c>
      <c r="F49" s="587">
        <v>184218</v>
      </c>
      <c r="G49" s="587">
        <v>50308</v>
      </c>
      <c r="H49" s="588">
        <v>7.047617366546288</v>
      </c>
    </row>
    <row r="50" spans="1:8" ht="19.5" customHeight="1">
      <c r="A50" s="948"/>
      <c r="B50" s="628" t="s">
        <v>362</v>
      </c>
      <c r="C50" s="589" t="s">
        <v>349</v>
      </c>
      <c r="D50" s="587">
        <v>9495788</v>
      </c>
      <c r="E50" s="587">
        <v>207518</v>
      </c>
      <c r="F50" s="587">
        <v>219315</v>
      </c>
      <c r="G50" s="587">
        <v>-11797</v>
      </c>
      <c r="H50" s="588">
        <v>-1.2415690625027462</v>
      </c>
    </row>
    <row r="51" spans="1:8" ht="19.5" customHeight="1">
      <c r="A51" s="948"/>
      <c r="B51" s="628" t="s">
        <v>363</v>
      </c>
      <c r="C51" s="589" t="s">
        <v>350</v>
      </c>
      <c r="D51" s="587">
        <v>3843731</v>
      </c>
      <c r="E51" s="587">
        <v>100887</v>
      </c>
      <c r="F51" s="587">
        <v>134765</v>
      </c>
      <c r="G51" s="587">
        <v>-33878</v>
      </c>
      <c r="H51" s="588">
        <v>-8.775160788153352</v>
      </c>
    </row>
    <row r="52" spans="1:8" ht="19.5" customHeight="1">
      <c r="A52" s="948"/>
      <c r="B52" s="628" t="s">
        <v>364</v>
      </c>
      <c r="C52" s="589" t="s">
        <v>351</v>
      </c>
      <c r="D52" s="587">
        <v>4477107</v>
      </c>
      <c r="E52" s="587">
        <v>134817</v>
      </c>
      <c r="F52" s="587">
        <v>174374</v>
      </c>
      <c r="G52" s="587">
        <v>-39557</v>
      </c>
      <c r="H52" s="588">
        <v>-8.796532622411666</v>
      </c>
    </row>
    <row r="53" spans="1:8" ht="19.5" customHeight="1">
      <c r="A53" s="948"/>
      <c r="B53" s="628" t="s">
        <v>365</v>
      </c>
      <c r="C53" s="589" t="s">
        <v>352</v>
      </c>
      <c r="D53" s="587">
        <v>2513021</v>
      </c>
      <c r="E53" s="587">
        <v>85271</v>
      </c>
      <c r="F53" s="587">
        <v>110220</v>
      </c>
      <c r="G53" s="587">
        <v>-24949</v>
      </c>
      <c r="H53" s="588">
        <v>-9.8788534764762</v>
      </c>
    </row>
    <row r="54" spans="1:8" ht="19.5" customHeight="1">
      <c r="A54" s="948"/>
      <c r="B54" s="628" t="s">
        <v>366</v>
      </c>
      <c r="C54" s="589" t="s">
        <v>353</v>
      </c>
      <c r="D54" s="587">
        <v>2230394</v>
      </c>
      <c r="E54" s="587">
        <v>72372</v>
      </c>
      <c r="F54" s="587">
        <v>100345</v>
      </c>
      <c r="G54" s="587">
        <v>-27973</v>
      </c>
      <c r="H54" s="588">
        <v>-12.463572910208407</v>
      </c>
    </row>
    <row r="55" spans="1:8" ht="19.5" customHeight="1">
      <c r="A55" s="948"/>
      <c r="B55" s="628" t="s">
        <v>367</v>
      </c>
      <c r="C55" s="589" t="s">
        <v>354</v>
      </c>
      <c r="D55" s="587">
        <v>3709838</v>
      </c>
      <c r="E55" s="587">
        <v>102675</v>
      </c>
      <c r="F55" s="587">
        <v>164354</v>
      </c>
      <c r="G55" s="587">
        <v>-61679</v>
      </c>
      <c r="H55" s="588">
        <v>-16.488724301947975</v>
      </c>
    </row>
    <row r="56" spans="1:8" ht="19.5" customHeight="1" thickBot="1">
      <c r="A56" s="949"/>
      <c r="B56" s="629" t="s">
        <v>368</v>
      </c>
      <c r="C56" s="609" t="s">
        <v>355</v>
      </c>
      <c r="D56" s="607">
        <v>7816173</v>
      </c>
      <c r="E56" s="607">
        <v>151585</v>
      </c>
      <c r="F56" s="607">
        <v>183752</v>
      </c>
      <c r="G56" s="607">
        <v>-32167</v>
      </c>
      <c r="H56" s="615">
        <v>-4.106990111981139</v>
      </c>
    </row>
    <row r="57" spans="1:8" ht="19.5" customHeight="1">
      <c r="A57" s="947" t="s">
        <v>383</v>
      </c>
      <c r="B57" s="624" t="s">
        <v>356</v>
      </c>
      <c r="C57" s="608" t="s">
        <v>373</v>
      </c>
      <c r="D57" s="605">
        <v>75627384</v>
      </c>
      <c r="E57" s="605">
        <v>1942874</v>
      </c>
      <c r="F57" s="605">
        <v>1942874</v>
      </c>
      <c r="G57" s="605">
        <v>0</v>
      </c>
      <c r="H57" s="614">
        <v>0</v>
      </c>
    </row>
    <row r="58" spans="1:8" ht="19.5" customHeight="1">
      <c r="A58" s="948"/>
      <c r="B58" s="628" t="s">
        <v>357</v>
      </c>
      <c r="C58" s="589" t="s">
        <v>344</v>
      </c>
      <c r="D58" s="587">
        <v>13854740</v>
      </c>
      <c r="E58" s="587">
        <v>384535</v>
      </c>
      <c r="F58" s="587">
        <v>354074</v>
      </c>
      <c r="G58" s="587">
        <v>30461</v>
      </c>
      <c r="H58" s="588">
        <v>2.201017312065865</v>
      </c>
    </row>
    <row r="59" spans="1:8" ht="19.5" customHeight="1">
      <c r="A59" s="948"/>
      <c r="B59" s="628" t="s">
        <v>358</v>
      </c>
      <c r="C59" s="589" t="s">
        <v>345</v>
      </c>
      <c r="D59" s="587">
        <v>3247669</v>
      </c>
      <c r="E59" s="587">
        <v>109328</v>
      </c>
      <c r="F59" s="587">
        <v>84276</v>
      </c>
      <c r="G59" s="587">
        <v>25052</v>
      </c>
      <c r="H59" s="588">
        <v>7.74370715606698</v>
      </c>
    </row>
    <row r="60" spans="1:8" ht="19.5" customHeight="1">
      <c r="A60" s="948"/>
      <c r="B60" s="628" t="s">
        <v>359</v>
      </c>
      <c r="C60" s="589" t="s">
        <v>346</v>
      </c>
      <c r="D60" s="587">
        <v>9779502</v>
      </c>
      <c r="E60" s="587">
        <v>195844</v>
      </c>
      <c r="F60" s="587">
        <v>170489</v>
      </c>
      <c r="G60" s="587">
        <v>25355</v>
      </c>
      <c r="H60" s="588">
        <v>2.596033132365591</v>
      </c>
    </row>
    <row r="61" spans="1:8" ht="19.5" customHeight="1">
      <c r="A61" s="948"/>
      <c r="B61" s="628" t="s">
        <v>360</v>
      </c>
      <c r="C61" s="589" t="s">
        <v>347</v>
      </c>
      <c r="D61" s="587">
        <v>7058367</v>
      </c>
      <c r="E61" s="587">
        <v>199705</v>
      </c>
      <c r="F61" s="587">
        <v>162615</v>
      </c>
      <c r="G61" s="587">
        <v>37090</v>
      </c>
      <c r="H61" s="588">
        <v>5.268599120830044</v>
      </c>
    </row>
    <row r="62" spans="1:8" ht="19.5" customHeight="1">
      <c r="A62" s="948"/>
      <c r="B62" s="628" t="s">
        <v>361</v>
      </c>
      <c r="C62" s="589" t="s">
        <v>348</v>
      </c>
      <c r="D62" s="587">
        <v>7253247</v>
      </c>
      <c r="E62" s="587">
        <v>203992</v>
      </c>
      <c r="F62" s="587">
        <v>177798</v>
      </c>
      <c r="G62" s="587">
        <v>26194</v>
      </c>
      <c r="H62" s="588">
        <v>3.6178808450101174</v>
      </c>
    </row>
    <row r="63" spans="1:8" ht="19.5" customHeight="1">
      <c r="A63" s="948"/>
      <c r="B63" s="628" t="s">
        <v>362</v>
      </c>
      <c r="C63" s="589" t="s">
        <v>349</v>
      </c>
      <c r="D63" s="587">
        <v>9611007</v>
      </c>
      <c r="E63" s="587">
        <v>196401</v>
      </c>
      <c r="F63" s="587">
        <v>206925</v>
      </c>
      <c r="G63" s="587">
        <v>-10524</v>
      </c>
      <c r="H63" s="588">
        <v>-1.094395341894034</v>
      </c>
    </row>
    <row r="64" spans="1:8" ht="19.5" customHeight="1">
      <c r="A64" s="948"/>
      <c r="B64" s="628" t="s">
        <v>363</v>
      </c>
      <c r="C64" s="589" t="s">
        <v>350</v>
      </c>
      <c r="D64" s="587">
        <v>3853025</v>
      </c>
      <c r="E64" s="587">
        <v>101268</v>
      </c>
      <c r="F64" s="587">
        <v>117130</v>
      </c>
      <c r="G64" s="587">
        <v>-15862</v>
      </c>
      <c r="H64" s="588">
        <v>-4.108308926597454</v>
      </c>
    </row>
    <row r="65" spans="1:8" ht="19.5" customHeight="1">
      <c r="A65" s="948"/>
      <c r="B65" s="628" t="s">
        <v>364</v>
      </c>
      <c r="C65" s="589" t="s">
        <v>351</v>
      </c>
      <c r="D65" s="587">
        <v>4483603</v>
      </c>
      <c r="E65" s="587">
        <v>143423</v>
      </c>
      <c r="F65" s="587">
        <v>157816</v>
      </c>
      <c r="G65" s="587">
        <v>-14393</v>
      </c>
      <c r="H65" s="588">
        <v>-3.2049972393557096</v>
      </c>
    </row>
    <row r="66" spans="1:8" ht="19.5" customHeight="1">
      <c r="A66" s="948"/>
      <c r="B66" s="628" t="s">
        <v>365</v>
      </c>
      <c r="C66" s="589" t="s">
        <v>352</v>
      </c>
      <c r="D66" s="587">
        <v>2545274</v>
      </c>
      <c r="E66" s="587">
        <v>105109</v>
      </c>
      <c r="F66" s="587">
        <v>86614</v>
      </c>
      <c r="G66" s="587">
        <v>18495</v>
      </c>
      <c r="H66" s="588">
        <v>7.292904865150266</v>
      </c>
    </row>
    <row r="67" spans="1:8" ht="19.5" customHeight="1">
      <c r="A67" s="948"/>
      <c r="B67" s="628" t="s">
        <v>366</v>
      </c>
      <c r="C67" s="589" t="s">
        <v>353</v>
      </c>
      <c r="D67" s="587">
        <v>2226155</v>
      </c>
      <c r="E67" s="587">
        <v>63300</v>
      </c>
      <c r="F67" s="587">
        <v>97734</v>
      </c>
      <c r="G67" s="587">
        <v>-34434</v>
      </c>
      <c r="H67" s="588">
        <v>-15.349215377565558</v>
      </c>
    </row>
    <row r="68" spans="1:8" ht="19.5" customHeight="1">
      <c r="A68" s="948"/>
      <c r="B68" s="628" t="s">
        <v>367</v>
      </c>
      <c r="C68" s="589" t="s">
        <v>354</v>
      </c>
      <c r="D68" s="587">
        <v>3756322</v>
      </c>
      <c r="E68" s="587">
        <v>112229</v>
      </c>
      <c r="F68" s="587">
        <v>139320</v>
      </c>
      <c r="G68" s="587">
        <v>-27091</v>
      </c>
      <c r="H68" s="588">
        <v>-7.186194209743445</v>
      </c>
    </row>
    <row r="69" spans="1:8" ht="19.5" customHeight="1" thickBot="1">
      <c r="A69" s="949"/>
      <c r="B69" s="629" t="s">
        <v>368</v>
      </c>
      <c r="C69" s="609" t="s">
        <v>355</v>
      </c>
      <c r="D69" s="607">
        <v>7958473</v>
      </c>
      <c r="E69" s="607">
        <v>127740</v>
      </c>
      <c r="F69" s="607">
        <v>188083</v>
      </c>
      <c r="G69" s="607">
        <v>-60343</v>
      </c>
      <c r="H69" s="615">
        <v>-7.553596858641038</v>
      </c>
    </row>
    <row r="70" spans="1:8" ht="19.5" customHeight="1">
      <c r="A70" s="947" t="s">
        <v>384</v>
      </c>
      <c r="B70" s="624" t="s">
        <v>356</v>
      </c>
      <c r="C70" s="608" t="s">
        <v>373</v>
      </c>
      <c r="D70" s="605">
        <v>76667864</v>
      </c>
      <c r="E70" s="605">
        <v>2122454</v>
      </c>
      <c r="F70" s="605">
        <v>2122454</v>
      </c>
      <c r="G70" s="605">
        <v>0</v>
      </c>
      <c r="H70" s="614">
        <v>0</v>
      </c>
    </row>
    <row r="71" spans="1:8" ht="19.5" customHeight="1">
      <c r="A71" s="948"/>
      <c r="B71" s="628" t="s">
        <v>357</v>
      </c>
      <c r="C71" s="589" t="s">
        <v>344</v>
      </c>
      <c r="D71" s="587">
        <v>14160467</v>
      </c>
      <c r="E71" s="587">
        <v>437922</v>
      </c>
      <c r="F71" s="587">
        <v>371601</v>
      </c>
      <c r="G71" s="587">
        <v>66321</v>
      </c>
      <c r="H71" s="588">
        <v>4.694525456781164</v>
      </c>
    </row>
    <row r="72" spans="1:8" ht="19.5" customHeight="1">
      <c r="A72" s="948"/>
      <c r="B72" s="628" t="s">
        <v>358</v>
      </c>
      <c r="C72" s="589" t="s">
        <v>345</v>
      </c>
      <c r="D72" s="587">
        <v>3278705</v>
      </c>
      <c r="E72" s="587">
        <v>118803</v>
      </c>
      <c r="F72" s="587">
        <v>99543</v>
      </c>
      <c r="G72" s="587">
        <v>19260</v>
      </c>
      <c r="H72" s="588">
        <v>5.891574833859732</v>
      </c>
    </row>
    <row r="73" spans="1:8" ht="19.5" customHeight="1">
      <c r="A73" s="948"/>
      <c r="B73" s="628" t="s">
        <v>359</v>
      </c>
      <c r="C73" s="589" t="s">
        <v>346</v>
      </c>
      <c r="D73" s="587">
        <v>9897313</v>
      </c>
      <c r="E73" s="587">
        <v>204839</v>
      </c>
      <c r="F73" s="587">
        <v>189098</v>
      </c>
      <c r="G73" s="587">
        <v>15741</v>
      </c>
      <c r="H73" s="588">
        <v>1.5916974086254103</v>
      </c>
    </row>
    <row r="74" spans="1:8" ht="19.5" customHeight="1">
      <c r="A74" s="948"/>
      <c r="B74" s="628" t="s">
        <v>360</v>
      </c>
      <c r="C74" s="589" t="s">
        <v>347</v>
      </c>
      <c r="D74" s="587">
        <v>7198284</v>
      </c>
      <c r="E74" s="587">
        <v>220469</v>
      </c>
      <c r="F74" s="587">
        <v>173425</v>
      </c>
      <c r="G74" s="587">
        <v>47044</v>
      </c>
      <c r="H74" s="588">
        <v>6.556872548524955</v>
      </c>
    </row>
    <row r="75" spans="1:8" ht="19.5" customHeight="1">
      <c r="A75" s="948"/>
      <c r="B75" s="628" t="s">
        <v>361</v>
      </c>
      <c r="C75" s="589" t="s">
        <v>348</v>
      </c>
      <c r="D75" s="587">
        <v>7362247</v>
      </c>
      <c r="E75" s="587">
        <v>228304</v>
      </c>
      <c r="F75" s="587">
        <v>200077</v>
      </c>
      <c r="G75" s="587">
        <v>28227</v>
      </c>
      <c r="H75" s="588">
        <v>3.841383665661491</v>
      </c>
    </row>
    <row r="76" spans="1:8" ht="19.5" customHeight="1">
      <c r="A76" s="948"/>
      <c r="B76" s="628" t="s">
        <v>362</v>
      </c>
      <c r="C76" s="589" t="s">
        <v>349</v>
      </c>
      <c r="D76" s="587">
        <v>9766093</v>
      </c>
      <c r="E76" s="587">
        <v>212491</v>
      </c>
      <c r="F76" s="587">
        <v>219509</v>
      </c>
      <c r="G76" s="587">
        <v>-7018</v>
      </c>
      <c r="H76" s="588">
        <v>-0.7183506554309992</v>
      </c>
    </row>
    <row r="77" spans="1:8" ht="19.5" customHeight="1">
      <c r="A77" s="948"/>
      <c r="B77" s="628" t="s">
        <v>363</v>
      </c>
      <c r="C77" s="589" t="s">
        <v>350</v>
      </c>
      <c r="D77" s="587">
        <v>3873470</v>
      </c>
      <c r="E77" s="587">
        <v>113920</v>
      </c>
      <c r="F77" s="587">
        <v>132541</v>
      </c>
      <c r="G77" s="587">
        <v>-18621</v>
      </c>
      <c r="H77" s="588">
        <v>-4.795790027275557</v>
      </c>
    </row>
    <row r="78" spans="1:8" ht="19.5" customHeight="1">
      <c r="A78" s="948"/>
      <c r="B78" s="628" t="s">
        <v>364</v>
      </c>
      <c r="C78" s="589" t="s">
        <v>351</v>
      </c>
      <c r="D78" s="587">
        <v>4499102</v>
      </c>
      <c r="E78" s="587">
        <v>161961</v>
      </c>
      <c r="F78" s="587">
        <v>187639</v>
      </c>
      <c r="G78" s="587">
        <v>-25678</v>
      </c>
      <c r="H78" s="588">
        <v>-5.691120517754997</v>
      </c>
    </row>
    <row r="79" spans="1:8" ht="19.5" customHeight="1">
      <c r="A79" s="948"/>
      <c r="B79" s="628" t="s">
        <v>365</v>
      </c>
      <c r="C79" s="589" t="s">
        <v>352</v>
      </c>
      <c r="D79" s="587">
        <v>2553647</v>
      </c>
      <c r="E79" s="587">
        <v>105175</v>
      </c>
      <c r="F79" s="587">
        <v>114398</v>
      </c>
      <c r="G79" s="587">
        <v>-9223</v>
      </c>
      <c r="H79" s="588">
        <v>-3.605186887877046</v>
      </c>
    </row>
    <row r="80" spans="1:8" ht="19.5" customHeight="1">
      <c r="A80" s="948"/>
      <c r="B80" s="628" t="s">
        <v>366</v>
      </c>
      <c r="C80" s="589" t="s">
        <v>353</v>
      </c>
      <c r="D80" s="587">
        <v>2207602</v>
      </c>
      <c r="E80" s="587">
        <v>69019</v>
      </c>
      <c r="F80" s="587">
        <v>111784</v>
      </c>
      <c r="G80" s="587">
        <v>-42765</v>
      </c>
      <c r="H80" s="588">
        <v>-19.18586692729357</v>
      </c>
    </row>
    <row r="81" spans="1:8" ht="19.5" customHeight="1">
      <c r="A81" s="948"/>
      <c r="B81" s="628" t="s">
        <v>367</v>
      </c>
      <c r="C81" s="589" t="s">
        <v>354</v>
      </c>
      <c r="D81" s="587">
        <v>3774582</v>
      </c>
      <c r="E81" s="587">
        <v>107275</v>
      </c>
      <c r="F81" s="587">
        <v>134247</v>
      </c>
      <c r="G81" s="587">
        <v>-26972</v>
      </c>
      <c r="H81" s="588">
        <v>-7.120252329155654</v>
      </c>
    </row>
    <row r="82" spans="1:8" ht="19.5" customHeight="1" thickBot="1">
      <c r="A82" s="949"/>
      <c r="B82" s="629" t="s">
        <v>368</v>
      </c>
      <c r="C82" s="609" t="s">
        <v>355</v>
      </c>
      <c r="D82" s="607">
        <v>8096352</v>
      </c>
      <c r="E82" s="607">
        <v>142276</v>
      </c>
      <c r="F82" s="607">
        <v>188592</v>
      </c>
      <c r="G82" s="607">
        <v>-46316</v>
      </c>
      <c r="H82" s="615">
        <v>-5.704285110801021</v>
      </c>
    </row>
    <row r="83" spans="1:8" ht="19.5" customHeight="1">
      <c r="A83" s="947" t="s">
        <v>385</v>
      </c>
      <c r="B83" s="624" t="s">
        <v>356</v>
      </c>
      <c r="C83" s="608" t="s">
        <v>373</v>
      </c>
      <c r="D83" s="605">
        <v>77695904</v>
      </c>
      <c r="E83" s="605">
        <v>2254607</v>
      </c>
      <c r="F83" s="605">
        <v>2254607</v>
      </c>
      <c r="G83" s="605">
        <v>0</v>
      </c>
      <c r="H83" s="614">
        <v>0</v>
      </c>
    </row>
    <row r="84" spans="1:8" ht="19.5" customHeight="1">
      <c r="A84" s="948"/>
      <c r="B84" s="628" t="s">
        <v>357</v>
      </c>
      <c r="C84" s="589" t="s">
        <v>344</v>
      </c>
      <c r="D84" s="587">
        <v>14377018</v>
      </c>
      <c r="E84" s="587">
        <v>438998</v>
      </c>
      <c r="F84" s="587">
        <v>424662</v>
      </c>
      <c r="G84" s="587">
        <v>14336</v>
      </c>
      <c r="H84" s="588">
        <v>0.9976443734624927</v>
      </c>
    </row>
    <row r="85" spans="1:8" ht="19.5" customHeight="1">
      <c r="A85" s="948"/>
      <c r="B85" s="628" t="s">
        <v>358</v>
      </c>
      <c r="C85" s="589" t="s">
        <v>345</v>
      </c>
      <c r="D85" s="587">
        <v>3351582</v>
      </c>
      <c r="E85" s="587">
        <v>147561</v>
      </c>
      <c r="F85" s="587">
        <v>101113</v>
      </c>
      <c r="G85" s="587">
        <v>46448</v>
      </c>
      <c r="H85" s="588">
        <v>13.955229575664637</v>
      </c>
    </row>
    <row r="86" spans="1:8" ht="19.5" customHeight="1">
      <c r="A86" s="948"/>
      <c r="B86" s="628" t="s">
        <v>359</v>
      </c>
      <c r="C86" s="589" t="s">
        <v>346</v>
      </c>
      <c r="D86" s="587">
        <v>10023549</v>
      </c>
      <c r="E86" s="587">
        <v>235605</v>
      </c>
      <c r="F86" s="587">
        <v>189490</v>
      </c>
      <c r="G86" s="587">
        <v>46115</v>
      </c>
      <c r="H86" s="588">
        <v>4.611273355914556</v>
      </c>
    </row>
    <row r="87" spans="1:8" ht="19.5" customHeight="1">
      <c r="A87" s="948"/>
      <c r="B87" s="628" t="s">
        <v>360</v>
      </c>
      <c r="C87" s="589" t="s">
        <v>347</v>
      </c>
      <c r="D87" s="587">
        <v>7332137</v>
      </c>
      <c r="E87" s="587">
        <v>237154</v>
      </c>
      <c r="F87" s="587">
        <v>180965</v>
      </c>
      <c r="G87" s="587">
        <v>56189</v>
      </c>
      <c r="H87" s="588">
        <v>7.692863232928889</v>
      </c>
    </row>
    <row r="88" spans="1:8" ht="19.5" customHeight="1">
      <c r="A88" s="948"/>
      <c r="B88" s="628" t="s">
        <v>361</v>
      </c>
      <c r="C88" s="589" t="s">
        <v>348</v>
      </c>
      <c r="D88" s="587">
        <v>7499242</v>
      </c>
      <c r="E88" s="587">
        <v>248056</v>
      </c>
      <c r="F88" s="587">
        <v>208817</v>
      </c>
      <c r="G88" s="587">
        <v>39239</v>
      </c>
      <c r="H88" s="588">
        <v>5.246120375727519</v>
      </c>
    </row>
    <row r="89" spans="1:8" ht="19.5" customHeight="1">
      <c r="A89" s="948"/>
      <c r="B89" s="628" t="s">
        <v>362</v>
      </c>
      <c r="C89" s="589" t="s">
        <v>349</v>
      </c>
      <c r="D89" s="587">
        <v>9906771</v>
      </c>
      <c r="E89" s="587">
        <v>226062</v>
      </c>
      <c r="F89" s="587">
        <v>222621</v>
      </c>
      <c r="G89" s="587">
        <v>3441</v>
      </c>
      <c r="H89" s="588">
        <v>0.3473985316884553</v>
      </c>
    </row>
    <row r="90" spans="1:8" ht="19.5" customHeight="1">
      <c r="A90" s="948"/>
      <c r="B90" s="628" t="s">
        <v>363</v>
      </c>
      <c r="C90" s="589" t="s">
        <v>350</v>
      </c>
      <c r="D90" s="587">
        <v>3886251</v>
      </c>
      <c r="E90" s="587">
        <v>116952</v>
      </c>
      <c r="F90" s="587">
        <v>142812</v>
      </c>
      <c r="G90" s="587">
        <v>-25860</v>
      </c>
      <c r="H90" s="588">
        <v>-6.632161984786036</v>
      </c>
    </row>
    <row r="91" spans="1:8" ht="19.5" customHeight="1">
      <c r="A91" s="948"/>
      <c r="B91" s="628" t="s">
        <v>364</v>
      </c>
      <c r="C91" s="589" t="s">
        <v>351</v>
      </c>
      <c r="D91" s="587">
        <v>4493559</v>
      </c>
      <c r="E91" s="587">
        <v>160815</v>
      </c>
      <c r="F91" s="587">
        <v>195633</v>
      </c>
      <c r="G91" s="587">
        <v>-34818</v>
      </c>
      <c r="H91" s="588">
        <v>-7.718520725485085</v>
      </c>
    </row>
    <row r="92" spans="1:8" ht="19.5" customHeight="1">
      <c r="A92" s="948"/>
      <c r="B92" s="628" t="s">
        <v>365</v>
      </c>
      <c r="C92" s="589" t="s">
        <v>352</v>
      </c>
      <c r="D92" s="587">
        <v>2566840</v>
      </c>
      <c r="E92" s="587">
        <v>113914</v>
      </c>
      <c r="F92" s="587">
        <v>118470</v>
      </c>
      <c r="G92" s="587">
        <v>-4556</v>
      </c>
      <c r="H92" s="588">
        <v>-1.7733712503668573</v>
      </c>
    </row>
    <row r="93" spans="1:8" ht="19.5" customHeight="1">
      <c r="A93" s="948"/>
      <c r="B93" s="628" t="s">
        <v>366</v>
      </c>
      <c r="C93" s="589" t="s">
        <v>353</v>
      </c>
      <c r="D93" s="587">
        <v>2206326</v>
      </c>
      <c r="E93" s="587">
        <v>80017</v>
      </c>
      <c r="F93" s="587">
        <v>123105</v>
      </c>
      <c r="G93" s="587">
        <v>-43088</v>
      </c>
      <c r="H93" s="588">
        <v>-19.34044625584078</v>
      </c>
    </row>
    <row r="94" spans="1:8" ht="19.5" customHeight="1">
      <c r="A94" s="948"/>
      <c r="B94" s="628" t="s">
        <v>367</v>
      </c>
      <c r="C94" s="589" t="s">
        <v>354</v>
      </c>
      <c r="D94" s="587">
        <v>3801911</v>
      </c>
      <c r="E94" s="587">
        <v>101298</v>
      </c>
      <c r="F94" s="587">
        <v>148095</v>
      </c>
      <c r="G94" s="587">
        <v>-46797</v>
      </c>
      <c r="H94" s="588">
        <v>-12.233519928256786</v>
      </c>
    </row>
    <row r="95" spans="1:8" ht="19.5" customHeight="1" thickBot="1">
      <c r="A95" s="950"/>
      <c r="B95" s="638" t="s">
        <v>368</v>
      </c>
      <c r="C95" s="639" t="s">
        <v>355</v>
      </c>
      <c r="D95" s="595">
        <v>8250718</v>
      </c>
      <c r="E95" s="595">
        <v>148175</v>
      </c>
      <c r="F95" s="595">
        <v>198824</v>
      </c>
      <c r="G95" s="595">
        <v>-50649</v>
      </c>
      <c r="H95" s="596">
        <v>-6.11995407225132</v>
      </c>
    </row>
    <row r="96" spans="1:8" ht="14.25" customHeight="1" thickTop="1">
      <c r="A96" s="951"/>
      <c r="B96" s="952"/>
      <c r="C96" s="952"/>
      <c r="D96" s="952"/>
      <c r="E96" s="952"/>
      <c r="F96" s="952"/>
      <c r="G96" s="952"/>
      <c r="H96" s="952"/>
    </row>
    <row r="97" spans="1:8" ht="14.25" customHeight="1">
      <c r="A97" s="813" t="s">
        <v>369</v>
      </c>
      <c r="B97" s="792"/>
      <c r="C97" s="792"/>
      <c r="D97" s="946"/>
      <c r="E97" s="597"/>
      <c r="F97" s="597"/>
      <c r="G97" s="635"/>
      <c r="H97" s="598"/>
    </row>
    <row r="98" spans="1:8" ht="14.25" customHeight="1">
      <c r="A98" s="478" t="s">
        <v>370</v>
      </c>
      <c r="B98" s="302"/>
      <c r="C98" s="307"/>
      <c r="D98" s="302"/>
      <c r="E98" s="302"/>
      <c r="F98" s="302"/>
      <c r="G98" s="636"/>
      <c r="H98" s="598"/>
    </row>
    <row r="99" spans="1:8" ht="14.25" customHeight="1">
      <c r="A99" s="478" t="s">
        <v>371</v>
      </c>
      <c r="B99" s="302"/>
      <c r="C99" s="307"/>
      <c r="D99" s="302"/>
      <c r="E99" s="307"/>
      <c r="F99" s="307"/>
      <c r="G99" s="636"/>
      <c r="H99" s="597"/>
    </row>
    <row r="100" spans="4:6" ht="19.5" customHeight="1">
      <c r="D100" s="598"/>
      <c r="E100" s="598"/>
      <c r="F100" s="598"/>
    </row>
    <row r="101" ht="18.75" customHeight="1">
      <c r="A101" s="640" t="s">
        <v>378</v>
      </c>
    </row>
    <row r="102" ht="12.75" customHeight="1">
      <c r="A102" s="640" t="s">
        <v>394</v>
      </c>
    </row>
    <row r="103" spans="1:8" s="602" customFormat="1" ht="12.75" customHeight="1">
      <c r="A103" s="328" t="s">
        <v>393</v>
      </c>
      <c r="B103" s="328"/>
      <c r="C103" s="599"/>
      <c r="D103" s="328"/>
      <c r="E103" s="328"/>
      <c r="F103" s="328"/>
      <c r="G103" s="633"/>
      <c r="H103" s="601"/>
    </row>
    <row r="104" spans="4:5" ht="12.75" customHeight="1">
      <c r="D104" s="597"/>
      <c r="E104" s="597"/>
    </row>
    <row r="105" spans="5:6" ht="12.75" customHeight="1">
      <c r="E105" s="3" t="s">
        <v>15</v>
      </c>
      <c r="F105" s="603"/>
    </row>
    <row r="106" ht="12.75" customHeight="1">
      <c r="F106" s="601"/>
    </row>
    <row r="107" spans="7:16" ht="12.75" customHeight="1">
      <c r="G107" s="637"/>
      <c r="I107" s="598"/>
      <c r="J107" s="598"/>
      <c r="K107" s="598"/>
      <c r="L107" s="598"/>
      <c r="M107" s="598"/>
      <c r="N107" s="598"/>
      <c r="O107" s="598"/>
      <c r="P107" s="598"/>
    </row>
    <row r="108" spans="9:16" ht="12.75" customHeight="1">
      <c r="I108" s="598"/>
      <c r="J108" s="598"/>
      <c r="K108" s="598"/>
      <c r="L108" s="598"/>
      <c r="M108" s="598"/>
      <c r="N108" s="598"/>
      <c r="O108" s="598"/>
      <c r="P108" s="598"/>
    </row>
  </sheetData>
  <sheetProtection/>
  <mergeCells count="11">
    <mergeCell ref="A2:H2"/>
    <mergeCell ref="A3:H3"/>
    <mergeCell ref="A96:H96"/>
    <mergeCell ref="A97:D97"/>
    <mergeCell ref="A5:A17"/>
    <mergeCell ref="A18:A30"/>
    <mergeCell ref="A31:A43"/>
    <mergeCell ref="A44:A56"/>
    <mergeCell ref="A57:A69"/>
    <mergeCell ref="A70:A82"/>
    <mergeCell ref="A83:A9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0.625" style="328" customWidth="1"/>
    <col min="2" max="2" width="8.75390625" style="328" customWidth="1"/>
    <col min="3" max="3" width="20.625" style="599" customWidth="1"/>
    <col min="4" max="6" width="13.75390625" style="328" customWidth="1"/>
    <col min="7" max="7" width="13.75390625" style="633" customWidth="1"/>
    <col min="8" max="8" width="13.75390625" style="328" customWidth="1"/>
    <col min="9" max="16384" width="9.125" style="328" customWidth="1"/>
  </cols>
  <sheetData>
    <row r="1" spans="1:8" ht="13.5" thickBot="1">
      <c r="A1" s="4" t="s">
        <v>18</v>
      </c>
      <c r="B1" s="580"/>
      <c r="C1" s="581"/>
      <c r="H1" s="582" t="s">
        <v>16</v>
      </c>
    </row>
    <row r="2" spans="1:8" ht="27.75" customHeight="1" thickBot="1" thickTop="1">
      <c r="A2" s="782" t="s">
        <v>445</v>
      </c>
      <c r="B2" s="1005"/>
      <c r="C2" s="1005"/>
      <c r="D2" s="783"/>
      <c r="E2" s="783"/>
      <c r="F2" s="783"/>
      <c r="G2" s="783"/>
      <c r="H2" s="784"/>
    </row>
    <row r="3" spans="1:8" ht="36.75" customHeight="1" thickBot="1">
      <c r="A3" s="914" t="s">
        <v>506</v>
      </c>
      <c r="B3" s="1004"/>
      <c r="C3" s="1004"/>
      <c r="D3" s="915"/>
      <c r="E3" s="915"/>
      <c r="F3" s="915"/>
      <c r="G3" s="915"/>
      <c r="H3" s="916"/>
    </row>
    <row r="4" spans="1:8" ht="24" customHeight="1" thickBot="1">
      <c r="A4" s="617"/>
      <c r="B4" s="584"/>
      <c r="C4" s="618" t="s">
        <v>372</v>
      </c>
      <c r="D4" s="583" t="s">
        <v>337</v>
      </c>
      <c r="E4" s="583" t="s">
        <v>376</v>
      </c>
      <c r="F4" s="583" t="s">
        <v>386</v>
      </c>
      <c r="G4" s="634" t="s">
        <v>340</v>
      </c>
      <c r="H4" s="585" t="s">
        <v>375</v>
      </c>
    </row>
    <row r="5" spans="1:8" ht="19.5" customHeight="1">
      <c r="A5" s="947" t="s">
        <v>387</v>
      </c>
      <c r="B5" s="624" t="s">
        <v>356</v>
      </c>
      <c r="C5" s="608" t="s">
        <v>373</v>
      </c>
      <c r="D5" s="605">
        <v>79814871</v>
      </c>
      <c r="E5" s="605">
        <v>2192826</v>
      </c>
      <c r="F5" s="605">
        <v>2192826</v>
      </c>
      <c r="G5" s="605">
        <v>0</v>
      </c>
      <c r="H5" s="614">
        <v>0</v>
      </c>
    </row>
    <row r="6" spans="1:8" ht="19.5" customHeight="1">
      <c r="A6" s="948"/>
      <c r="B6" s="625" t="s">
        <v>357</v>
      </c>
      <c r="C6" s="590" t="s">
        <v>344</v>
      </c>
      <c r="D6" s="587">
        <v>14804116</v>
      </c>
      <c r="E6" s="587">
        <v>369582</v>
      </c>
      <c r="F6" s="587">
        <v>440889</v>
      </c>
      <c r="G6" s="587">
        <v>-71307</v>
      </c>
      <c r="H6" s="588">
        <v>-4.805128543270164</v>
      </c>
    </row>
    <row r="7" spans="1:8" ht="19.5" customHeight="1">
      <c r="A7" s="948"/>
      <c r="B7" s="625" t="s">
        <v>358</v>
      </c>
      <c r="C7" s="590" t="s">
        <v>345</v>
      </c>
      <c r="D7" s="587">
        <v>3442229</v>
      </c>
      <c r="E7" s="587">
        <v>137541</v>
      </c>
      <c r="F7" s="587">
        <v>100154</v>
      </c>
      <c r="G7" s="587">
        <v>37387</v>
      </c>
      <c r="H7" s="588">
        <v>10.9205819539479</v>
      </c>
    </row>
    <row r="8" spans="1:8" ht="19.5" customHeight="1">
      <c r="A8" s="948"/>
      <c r="B8" s="625" t="s">
        <v>359</v>
      </c>
      <c r="C8" s="590" t="s">
        <v>346</v>
      </c>
      <c r="D8" s="587">
        <v>10265111</v>
      </c>
      <c r="E8" s="587">
        <v>228339</v>
      </c>
      <c r="F8" s="587">
        <v>185289</v>
      </c>
      <c r="G8" s="587">
        <v>43050</v>
      </c>
      <c r="H8" s="588">
        <v>4.202629821236431</v>
      </c>
    </row>
    <row r="9" spans="1:8" ht="19.5" customHeight="1">
      <c r="A9" s="948"/>
      <c r="B9" s="625" t="s">
        <v>360</v>
      </c>
      <c r="C9" s="590" t="s">
        <v>347</v>
      </c>
      <c r="D9" s="587">
        <v>7684187</v>
      </c>
      <c r="E9" s="587">
        <v>257367</v>
      </c>
      <c r="F9" s="587">
        <v>179376</v>
      </c>
      <c r="G9" s="587">
        <v>77991</v>
      </c>
      <c r="H9" s="588">
        <v>10.20131412012374</v>
      </c>
    </row>
    <row r="10" spans="1:8" ht="19.5" customHeight="1">
      <c r="A10" s="948"/>
      <c r="B10" s="625" t="s">
        <v>361</v>
      </c>
      <c r="C10" s="590" t="s">
        <v>348</v>
      </c>
      <c r="D10" s="587">
        <v>7753431</v>
      </c>
      <c r="E10" s="587">
        <v>222698</v>
      </c>
      <c r="F10" s="587">
        <v>203953</v>
      </c>
      <c r="G10" s="587">
        <v>18745</v>
      </c>
      <c r="H10" s="588">
        <v>2.420565392164845</v>
      </c>
    </row>
    <row r="11" spans="1:8" ht="19.5" customHeight="1">
      <c r="A11" s="948"/>
      <c r="B11" s="625" t="s">
        <v>362</v>
      </c>
      <c r="C11" s="590" t="s">
        <v>349</v>
      </c>
      <c r="D11" s="587">
        <v>10182776</v>
      </c>
      <c r="E11" s="587">
        <v>223262</v>
      </c>
      <c r="F11" s="587">
        <v>223556</v>
      </c>
      <c r="G11" s="587">
        <v>-294</v>
      </c>
      <c r="H11" s="588">
        <v>-0.02887186714463028</v>
      </c>
    </row>
    <row r="12" spans="1:8" ht="19.5" customHeight="1">
      <c r="A12" s="948"/>
      <c r="B12" s="625" t="s">
        <v>363</v>
      </c>
      <c r="C12" s="590" t="s">
        <v>350</v>
      </c>
      <c r="D12" s="587">
        <v>3948240</v>
      </c>
      <c r="E12" s="587">
        <v>116281</v>
      </c>
      <c r="F12" s="587">
        <v>116652</v>
      </c>
      <c r="G12" s="587">
        <v>-371</v>
      </c>
      <c r="H12" s="588">
        <v>-0.09396150440219779</v>
      </c>
    </row>
    <row r="13" spans="1:8" ht="19.5" customHeight="1">
      <c r="A13" s="948"/>
      <c r="B13" s="625" t="s">
        <v>364</v>
      </c>
      <c r="C13" s="590" t="s">
        <v>351</v>
      </c>
      <c r="D13" s="587">
        <v>4551366</v>
      </c>
      <c r="E13" s="587">
        <v>170808</v>
      </c>
      <c r="F13" s="587">
        <v>164501</v>
      </c>
      <c r="G13" s="587">
        <v>6307</v>
      </c>
      <c r="H13" s="588">
        <v>1.3866986206119438</v>
      </c>
    </row>
    <row r="14" spans="1:8" ht="19.5" customHeight="1">
      <c r="A14" s="948"/>
      <c r="B14" s="625" t="s">
        <v>365</v>
      </c>
      <c r="C14" s="590" t="s">
        <v>352</v>
      </c>
      <c r="D14" s="587">
        <v>2645584</v>
      </c>
      <c r="E14" s="587">
        <v>137818</v>
      </c>
      <c r="F14" s="587">
        <v>98358</v>
      </c>
      <c r="G14" s="587">
        <v>39460</v>
      </c>
      <c r="H14" s="588">
        <v>15.027492008314248</v>
      </c>
    </row>
    <row r="15" spans="1:8" ht="19.5" customHeight="1">
      <c r="A15" s="948"/>
      <c r="B15" s="625" t="s">
        <v>366</v>
      </c>
      <c r="C15" s="590" t="s">
        <v>353</v>
      </c>
      <c r="D15" s="587">
        <v>2201368</v>
      </c>
      <c r="E15" s="587">
        <v>82863</v>
      </c>
      <c r="F15" s="587">
        <v>109249</v>
      </c>
      <c r="G15" s="587">
        <v>-26386</v>
      </c>
      <c r="H15" s="588">
        <v>-11.914776788717946</v>
      </c>
    </row>
    <row r="16" spans="1:8" ht="19.5" customHeight="1">
      <c r="A16" s="948"/>
      <c r="B16" s="625" t="s">
        <v>367</v>
      </c>
      <c r="C16" s="590" t="s">
        <v>354</v>
      </c>
      <c r="D16" s="587">
        <v>3827576</v>
      </c>
      <c r="E16" s="587">
        <v>97245</v>
      </c>
      <c r="F16" s="587">
        <v>147852</v>
      </c>
      <c r="G16" s="587">
        <v>-50607</v>
      </c>
      <c r="H16" s="588">
        <v>-13.134851479263757</v>
      </c>
    </row>
    <row r="17" spans="1:8" ht="19.5" customHeight="1" thickBot="1">
      <c r="A17" s="949"/>
      <c r="B17" s="626" t="s">
        <v>368</v>
      </c>
      <c r="C17" s="610" t="s">
        <v>355</v>
      </c>
      <c r="D17" s="607">
        <v>8508887</v>
      </c>
      <c r="E17" s="607">
        <v>149022</v>
      </c>
      <c r="F17" s="607">
        <v>222997</v>
      </c>
      <c r="G17" s="607">
        <v>-73975</v>
      </c>
      <c r="H17" s="615">
        <v>-8.65622353803581</v>
      </c>
    </row>
    <row r="18" spans="1:8" ht="19.5" customHeight="1">
      <c r="A18" s="947" t="s">
        <v>388</v>
      </c>
      <c r="B18" s="624" t="s">
        <v>356</v>
      </c>
      <c r="C18" s="608" t="s">
        <v>373</v>
      </c>
      <c r="D18" s="605">
        <v>80810525</v>
      </c>
      <c r="E18" s="605">
        <v>2256083</v>
      </c>
      <c r="F18" s="605">
        <v>2256083</v>
      </c>
      <c r="G18" s="605">
        <v>0</v>
      </c>
      <c r="H18" s="614">
        <v>0</v>
      </c>
    </row>
    <row r="19" spans="1:8" ht="19.5" customHeight="1">
      <c r="A19" s="948"/>
      <c r="B19" s="625" t="s">
        <v>357</v>
      </c>
      <c r="C19" s="590" t="s">
        <v>344</v>
      </c>
      <c r="D19" s="587">
        <v>15029231</v>
      </c>
      <c r="E19" s="587">
        <v>416587</v>
      </c>
      <c r="F19" s="587">
        <v>422559</v>
      </c>
      <c r="G19" s="587">
        <v>-5972</v>
      </c>
      <c r="H19" s="588">
        <v>-0.3972800552307088</v>
      </c>
    </row>
    <row r="20" spans="1:8" ht="19.5" customHeight="1">
      <c r="A20" s="948"/>
      <c r="B20" s="625" t="s">
        <v>358</v>
      </c>
      <c r="C20" s="590" t="s">
        <v>345</v>
      </c>
      <c r="D20" s="587">
        <v>3503609</v>
      </c>
      <c r="E20" s="587">
        <v>139175</v>
      </c>
      <c r="F20" s="587">
        <v>104090</v>
      </c>
      <c r="G20" s="587">
        <v>35085</v>
      </c>
      <c r="H20" s="588">
        <v>10.064351899196414</v>
      </c>
    </row>
    <row r="21" spans="1:8" ht="19.5" customHeight="1">
      <c r="A21" s="948"/>
      <c r="B21" s="625" t="s">
        <v>359</v>
      </c>
      <c r="C21" s="590" t="s">
        <v>346</v>
      </c>
      <c r="D21" s="587">
        <v>10383963</v>
      </c>
      <c r="E21" s="587">
        <v>238382</v>
      </c>
      <c r="F21" s="587">
        <v>194727</v>
      </c>
      <c r="G21" s="587">
        <v>43655</v>
      </c>
      <c r="H21" s="588">
        <v>4.212934679342883</v>
      </c>
    </row>
    <row r="22" spans="1:8" ht="19.5" customHeight="1">
      <c r="A22" s="948"/>
      <c r="B22" s="625" t="s">
        <v>360</v>
      </c>
      <c r="C22" s="590" t="s">
        <v>347</v>
      </c>
      <c r="D22" s="587">
        <v>7824597</v>
      </c>
      <c r="E22" s="587">
        <v>262226</v>
      </c>
      <c r="F22" s="587">
        <v>183508</v>
      </c>
      <c r="G22" s="587">
        <v>78718</v>
      </c>
      <c r="H22" s="588">
        <v>10.111187352268486</v>
      </c>
    </row>
    <row r="23" spans="1:8" ht="19.5" customHeight="1">
      <c r="A23" s="948"/>
      <c r="B23" s="625" t="s">
        <v>361</v>
      </c>
      <c r="C23" s="590" t="s">
        <v>348</v>
      </c>
      <c r="D23" s="587">
        <v>7871847</v>
      </c>
      <c r="E23" s="587">
        <v>230150</v>
      </c>
      <c r="F23" s="587">
        <v>203454</v>
      </c>
      <c r="G23" s="587">
        <v>26696</v>
      </c>
      <c r="H23" s="588">
        <v>3.3970863901617854</v>
      </c>
    </row>
    <row r="24" spans="1:8" ht="19.5" customHeight="1">
      <c r="A24" s="948"/>
      <c r="B24" s="625" t="s">
        <v>362</v>
      </c>
      <c r="C24" s="590" t="s">
        <v>349</v>
      </c>
      <c r="D24" s="587">
        <v>10303984</v>
      </c>
      <c r="E24" s="587">
        <v>224699</v>
      </c>
      <c r="F24" s="587">
        <v>233992</v>
      </c>
      <c r="G24" s="587">
        <v>-9293</v>
      </c>
      <c r="H24" s="588">
        <v>-0.9014776502077555</v>
      </c>
    </row>
    <row r="25" spans="1:8" ht="19.5" customHeight="1">
      <c r="A25" s="948"/>
      <c r="B25" s="625" t="s">
        <v>363</v>
      </c>
      <c r="C25" s="590" t="s">
        <v>350</v>
      </c>
      <c r="D25" s="587">
        <v>3977447</v>
      </c>
      <c r="E25" s="587">
        <v>114913</v>
      </c>
      <c r="F25" s="587">
        <v>127408</v>
      </c>
      <c r="G25" s="587">
        <v>-12495</v>
      </c>
      <c r="H25" s="588">
        <v>-3.1365356956965447</v>
      </c>
    </row>
    <row r="26" spans="1:8" ht="19.5" customHeight="1">
      <c r="A26" s="948"/>
      <c r="B26" s="625" t="s">
        <v>364</v>
      </c>
      <c r="C26" s="590" t="s">
        <v>351</v>
      </c>
      <c r="D26" s="587">
        <v>4574182</v>
      </c>
      <c r="E26" s="587">
        <v>167734</v>
      </c>
      <c r="F26" s="587">
        <v>176686</v>
      </c>
      <c r="G26" s="587">
        <v>-8952</v>
      </c>
      <c r="H26" s="588">
        <v>-1.955158039757501</v>
      </c>
    </row>
    <row r="27" spans="1:8" ht="19.5" customHeight="1">
      <c r="A27" s="948"/>
      <c r="B27" s="625" t="s">
        <v>365</v>
      </c>
      <c r="C27" s="590" t="s">
        <v>352</v>
      </c>
      <c r="D27" s="587">
        <v>2633417</v>
      </c>
      <c r="E27" s="587">
        <v>105506</v>
      </c>
      <c r="F27" s="587">
        <v>138995</v>
      </c>
      <c r="G27" s="587">
        <v>-33489</v>
      </c>
      <c r="H27" s="588">
        <v>-12.636588373953813</v>
      </c>
    </row>
    <row r="28" spans="1:8" ht="19.5" customHeight="1">
      <c r="A28" s="948"/>
      <c r="B28" s="625" t="s">
        <v>366</v>
      </c>
      <c r="C28" s="590" t="s">
        <v>353</v>
      </c>
      <c r="D28" s="587">
        <v>2188214</v>
      </c>
      <c r="E28" s="587">
        <v>76423</v>
      </c>
      <c r="F28" s="587">
        <v>123122</v>
      </c>
      <c r="G28" s="587">
        <v>-46699</v>
      </c>
      <c r="H28" s="588">
        <v>-21.11583049729298</v>
      </c>
    </row>
    <row r="29" spans="1:8" ht="19.5" customHeight="1">
      <c r="A29" s="948"/>
      <c r="B29" s="625" t="s">
        <v>367</v>
      </c>
      <c r="C29" s="590" t="s">
        <v>354</v>
      </c>
      <c r="D29" s="587">
        <v>3854869</v>
      </c>
      <c r="E29" s="587">
        <v>110054</v>
      </c>
      <c r="F29" s="587">
        <v>144952</v>
      </c>
      <c r="G29" s="587">
        <v>-34898</v>
      </c>
      <c r="H29" s="588">
        <v>-9.012173070496793</v>
      </c>
    </row>
    <row r="30" spans="1:8" ht="19.5" customHeight="1" thickBot="1">
      <c r="A30" s="949"/>
      <c r="B30" s="626" t="s">
        <v>368</v>
      </c>
      <c r="C30" s="610" t="s">
        <v>355</v>
      </c>
      <c r="D30" s="607">
        <v>8665165</v>
      </c>
      <c r="E30" s="607">
        <v>170234</v>
      </c>
      <c r="F30" s="607">
        <v>202590</v>
      </c>
      <c r="G30" s="607">
        <v>-32356</v>
      </c>
      <c r="H30" s="615">
        <v>-3.727073103781293</v>
      </c>
    </row>
    <row r="31" spans="1:8" ht="19.5" customHeight="1">
      <c r="A31" s="947" t="s">
        <v>389</v>
      </c>
      <c r="B31" s="624" t="s">
        <v>356</v>
      </c>
      <c r="C31" s="608" t="s">
        <v>373</v>
      </c>
      <c r="D31" s="605">
        <v>82003882</v>
      </c>
      <c r="E31" s="605">
        <v>2568614</v>
      </c>
      <c r="F31" s="605">
        <v>2568614</v>
      </c>
      <c r="G31" s="605">
        <v>0</v>
      </c>
      <c r="H31" s="614">
        <v>0</v>
      </c>
    </row>
    <row r="32" spans="1:8" ht="19.5" customHeight="1">
      <c r="A32" s="948"/>
      <c r="B32" s="625" t="s">
        <v>357</v>
      </c>
      <c r="C32" s="590" t="s">
        <v>344</v>
      </c>
      <c r="D32" s="587">
        <v>15067724</v>
      </c>
      <c r="E32" s="587">
        <v>385482</v>
      </c>
      <c r="F32" s="587">
        <v>595803</v>
      </c>
      <c r="G32" s="587">
        <v>-210321</v>
      </c>
      <c r="H32" s="588">
        <v>-13.861635867589976</v>
      </c>
    </row>
    <row r="33" spans="1:8" ht="19.5" customHeight="1">
      <c r="A33" s="948"/>
      <c r="B33" s="625" t="s">
        <v>358</v>
      </c>
      <c r="C33" s="590" t="s">
        <v>345</v>
      </c>
      <c r="D33" s="587">
        <v>3569552</v>
      </c>
      <c r="E33" s="587">
        <v>151786</v>
      </c>
      <c r="F33" s="587">
        <v>111465</v>
      </c>
      <c r="G33" s="587">
        <v>40321</v>
      </c>
      <c r="H33" s="588">
        <v>11.359975364791401</v>
      </c>
    </row>
    <row r="34" spans="1:8" ht="19.5" customHeight="1">
      <c r="A34" s="948"/>
      <c r="B34" s="625" t="s">
        <v>359</v>
      </c>
      <c r="C34" s="590" t="s">
        <v>346</v>
      </c>
      <c r="D34" s="587">
        <v>10514200</v>
      </c>
      <c r="E34" s="587">
        <v>260130</v>
      </c>
      <c r="F34" s="587">
        <v>212197</v>
      </c>
      <c r="G34" s="587">
        <v>47933</v>
      </c>
      <c r="H34" s="588">
        <v>4.569297718682811</v>
      </c>
    </row>
    <row r="35" spans="1:8" ht="19.5" customHeight="1">
      <c r="A35" s="948"/>
      <c r="B35" s="625" t="s">
        <v>360</v>
      </c>
      <c r="C35" s="590" t="s">
        <v>347</v>
      </c>
      <c r="D35" s="587">
        <v>7968135</v>
      </c>
      <c r="E35" s="587">
        <v>250332</v>
      </c>
      <c r="F35" s="587">
        <v>230166</v>
      </c>
      <c r="G35" s="587">
        <v>20166</v>
      </c>
      <c r="H35" s="588">
        <v>2.534037224185014</v>
      </c>
    </row>
    <row r="36" spans="1:8" ht="19.5" customHeight="1">
      <c r="A36" s="948"/>
      <c r="B36" s="625" t="s">
        <v>361</v>
      </c>
      <c r="C36" s="590" t="s">
        <v>348</v>
      </c>
      <c r="D36" s="587">
        <v>7961507</v>
      </c>
      <c r="E36" s="587">
        <v>233228</v>
      </c>
      <c r="F36" s="587">
        <v>270535</v>
      </c>
      <c r="G36" s="587">
        <v>-37307</v>
      </c>
      <c r="H36" s="588">
        <v>-4.674968630016902</v>
      </c>
    </row>
    <row r="37" spans="1:8" ht="19.5" customHeight="1">
      <c r="A37" s="948"/>
      <c r="B37" s="625" t="s">
        <v>362</v>
      </c>
      <c r="C37" s="590" t="s">
        <v>349</v>
      </c>
      <c r="D37" s="587">
        <v>10461409</v>
      </c>
      <c r="E37" s="587">
        <v>251196</v>
      </c>
      <c r="F37" s="587">
        <v>255789</v>
      </c>
      <c r="G37" s="587">
        <v>-4593</v>
      </c>
      <c r="H37" s="588">
        <v>-0.43894583997991915</v>
      </c>
    </row>
    <row r="38" spans="1:8" ht="19.5" customHeight="1">
      <c r="A38" s="948"/>
      <c r="B38" s="625" t="s">
        <v>363</v>
      </c>
      <c r="C38" s="590" t="s">
        <v>350</v>
      </c>
      <c r="D38" s="587">
        <v>4064957</v>
      </c>
      <c r="E38" s="587">
        <v>163406</v>
      </c>
      <c r="F38" s="587">
        <v>130770</v>
      </c>
      <c r="G38" s="587">
        <v>32636</v>
      </c>
      <c r="H38" s="588">
        <v>8.06098049245685</v>
      </c>
    </row>
    <row r="39" spans="1:8" ht="19.5" customHeight="1">
      <c r="A39" s="948"/>
      <c r="B39" s="625" t="s">
        <v>364</v>
      </c>
      <c r="C39" s="590" t="s">
        <v>351</v>
      </c>
      <c r="D39" s="587">
        <v>4688532</v>
      </c>
      <c r="E39" s="587">
        <v>251795</v>
      </c>
      <c r="F39" s="587">
        <v>182642</v>
      </c>
      <c r="G39" s="587">
        <v>69153</v>
      </c>
      <c r="H39" s="588">
        <v>14.858973189580347</v>
      </c>
    </row>
    <row r="40" spans="1:8" ht="19.5" customHeight="1">
      <c r="A40" s="948"/>
      <c r="B40" s="625" t="s">
        <v>365</v>
      </c>
      <c r="C40" s="590" t="s">
        <v>352</v>
      </c>
      <c r="D40" s="587">
        <v>2719113</v>
      </c>
      <c r="E40" s="587">
        <v>194120</v>
      </c>
      <c r="F40" s="587">
        <v>112325</v>
      </c>
      <c r="G40" s="587">
        <v>81795</v>
      </c>
      <c r="H40" s="588">
        <v>30.540858269246815</v>
      </c>
    </row>
    <row r="41" spans="1:8" ht="19.5" customHeight="1">
      <c r="A41" s="948"/>
      <c r="B41" s="625" t="s">
        <v>366</v>
      </c>
      <c r="C41" s="590" t="s">
        <v>353</v>
      </c>
      <c r="D41" s="587">
        <v>2211054</v>
      </c>
      <c r="E41" s="587">
        <v>100478</v>
      </c>
      <c r="F41" s="587">
        <v>111015</v>
      </c>
      <c r="G41" s="587">
        <v>-10537</v>
      </c>
      <c r="H41" s="588">
        <v>-4.7542719978703465</v>
      </c>
    </row>
    <row r="42" spans="1:8" ht="19.5" customHeight="1">
      <c r="A42" s="948"/>
      <c r="B42" s="625" t="s">
        <v>367</v>
      </c>
      <c r="C42" s="590" t="s">
        <v>354</v>
      </c>
      <c r="D42" s="587">
        <v>3929719</v>
      </c>
      <c r="E42" s="587">
        <v>143841</v>
      </c>
      <c r="F42" s="587">
        <v>140005</v>
      </c>
      <c r="G42" s="587">
        <v>3836</v>
      </c>
      <c r="H42" s="588">
        <v>0.9766278892438798</v>
      </c>
    </row>
    <row r="43" spans="1:8" ht="19.5" customHeight="1" thickBot="1">
      <c r="A43" s="949"/>
      <c r="B43" s="626" t="s">
        <v>368</v>
      </c>
      <c r="C43" s="610" t="s">
        <v>355</v>
      </c>
      <c r="D43" s="607">
        <v>8847980</v>
      </c>
      <c r="E43" s="607">
        <v>182820</v>
      </c>
      <c r="F43" s="607">
        <v>215902</v>
      </c>
      <c r="G43" s="607">
        <v>-33082</v>
      </c>
      <c r="H43" s="615">
        <v>-3.731955736807437</v>
      </c>
    </row>
    <row r="44" spans="1:8" ht="19.5" customHeight="1">
      <c r="A44" s="947" t="s">
        <v>390</v>
      </c>
      <c r="B44" s="624" t="s">
        <v>356</v>
      </c>
      <c r="C44" s="608" t="s">
        <v>373</v>
      </c>
      <c r="D44" s="605">
        <v>83154997</v>
      </c>
      <c r="E44" s="605">
        <v>2345336</v>
      </c>
      <c r="F44" s="605">
        <v>2345336</v>
      </c>
      <c r="G44" s="605">
        <v>0</v>
      </c>
      <c r="H44" s="614">
        <v>0</v>
      </c>
    </row>
    <row r="45" spans="1:8" ht="19.5" customHeight="1">
      <c r="A45" s="948"/>
      <c r="B45" s="625" t="s">
        <v>357</v>
      </c>
      <c r="C45" s="590" t="s">
        <v>344</v>
      </c>
      <c r="D45" s="587">
        <v>15519267</v>
      </c>
      <c r="E45" s="587">
        <v>498676</v>
      </c>
      <c r="F45" s="587">
        <v>378305</v>
      </c>
      <c r="G45" s="587">
        <v>120371</v>
      </c>
      <c r="H45" s="588">
        <v>7.786426379859631</v>
      </c>
    </row>
    <row r="46" spans="1:8" ht="19.5" customHeight="1">
      <c r="A46" s="948"/>
      <c r="B46" s="625" t="s">
        <v>358</v>
      </c>
      <c r="C46" s="590" t="s">
        <v>345</v>
      </c>
      <c r="D46" s="587">
        <v>3601928</v>
      </c>
      <c r="E46" s="587">
        <v>126488</v>
      </c>
      <c r="F46" s="587">
        <v>113258</v>
      </c>
      <c r="G46" s="587">
        <v>13230</v>
      </c>
      <c r="H46" s="588">
        <v>3.679790883297226</v>
      </c>
    </row>
    <row r="47" spans="1:8" ht="19.5" customHeight="1">
      <c r="A47" s="948"/>
      <c r="B47" s="625" t="s">
        <v>359</v>
      </c>
      <c r="C47" s="590" t="s">
        <v>346</v>
      </c>
      <c r="D47" s="587">
        <v>10618433</v>
      </c>
      <c r="E47" s="587">
        <v>238962</v>
      </c>
      <c r="F47" s="587">
        <v>206347</v>
      </c>
      <c r="G47" s="587">
        <v>32615</v>
      </c>
      <c r="H47" s="588">
        <v>3.0762699422865727</v>
      </c>
    </row>
    <row r="48" spans="1:8" ht="19.5" customHeight="1">
      <c r="A48" s="948"/>
      <c r="B48" s="625" t="s">
        <v>360</v>
      </c>
      <c r="C48" s="590" t="s">
        <v>347</v>
      </c>
      <c r="D48" s="587">
        <v>8124975</v>
      </c>
      <c r="E48" s="587">
        <v>251226</v>
      </c>
      <c r="F48" s="587">
        <v>201545</v>
      </c>
      <c r="G48" s="587">
        <v>49681</v>
      </c>
      <c r="H48" s="588">
        <v>6.133354946143179</v>
      </c>
    </row>
    <row r="49" spans="1:8" ht="19.5" customHeight="1">
      <c r="A49" s="948"/>
      <c r="B49" s="625" t="s">
        <v>361</v>
      </c>
      <c r="C49" s="590" t="s">
        <v>348</v>
      </c>
      <c r="D49" s="587">
        <v>8124729</v>
      </c>
      <c r="E49" s="587">
        <v>255357</v>
      </c>
      <c r="F49" s="587">
        <v>203172</v>
      </c>
      <c r="G49" s="587">
        <v>52185</v>
      </c>
      <c r="H49" s="588">
        <v>6.443677278267767</v>
      </c>
    </row>
    <row r="50" spans="1:8" ht="19.5" customHeight="1">
      <c r="A50" s="948"/>
      <c r="B50" s="625" t="s">
        <v>362</v>
      </c>
      <c r="C50" s="590" t="s">
        <v>349</v>
      </c>
      <c r="D50" s="587">
        <v>10627530</v>
      </c>
      <c r="E50" s="587">
        <v>240130</v>
      </c>
      <c r="F50" s="587">
        <v>237263</v>
      </c>
      <c r="G50" s="587">
        <v>2867</v>
      </c>
      <c r="H50" s="588">
        <v>0.2698074499888082</v>
      </c>
    </row>
    <row r="51" spans="1:8" ht="19.5" customHeight="1">
      <c r="A51" s="948"/>
      <c r="B51" s="625" t="s">
        <v>363</v>
      </c>
      <c r="C51" s="590" t="s">
        <v>350</v>
      </c>
      <c r="D51" s="587">
        <v>4075758</v>
      </c>
      <c r="E51" s="587">
        <v>114039</v>
      </c>
      <c r="F51" s="587">
        <v>148692</v>
      </c>
      <c r="G51" s="587">
        <v>-34653</v>
      </c>
      <c r="H51" s="588">
        <v>-8.466231273749663</v>
      </c>
    </row>
    <row r="52" spans="1:8" ht="19.5" customHeight="1">
      <c r="A52" s="948"/>
      <c r="B52" s="625" t="s">
        <v>364</v>
      </c>
      <c r="C52" s="590" t="s">
        <v>351</v>
      </c>
      <c r="D52" s="587">
        <v>4666150</v>
      </c>
      <c r="E52" s="587">
        <v>169437</v>
      </c>
      <c r="F52" s="587">
        <v>215608</v>
      </c>
      <c r="G52" s="587">
        <v>-46171</v>
      </c>
      <c r="H52" s="588">
        <v>-9.84616788813443</v>
      </c>
    </row>
    <row r="53" spans="1:8" ht="19.5" customHeight="1">
      <c r="A53" s="948"/>
      <c r="B53" s="625" t="s">
        <v>365</v>
      </c>
      <c r="C53" s="590" t="s">
        <v>352</v>
      </c>
      <c r="D53" s="587">
        <v>2690180</v>
      </c>
      <c r="E53" s="587">
        <v>95959</v>
      </c>
      <c r="F53" s="587">
        <v>153277</v>
      </c>
      <c r="G53" s="587">
        <v>-57318</v>
      </c>
      <c r="H53" s="588">
        <v>-21.081792632811286</v>
      </c>
    </row>
    <row r="54" spans="1:8" ht="19.5" customHeight="1">
      <c r="A54" s="948"/>
      <c r="B54" s="625" t="s">
        <v>366</v>
      </c>
      <c r="C54" s="590" t="s">
        <v>353</v>
      </c>
      <c r="D54" s="587">
        <v>2200022</v>
      </c>
      <c r="E54" s="587">
        <v>79418</v>
      </c>
      <c r="F54" s="587">
        <v>114906</v>
      </c>
      <c r="G54" s="587">
        <v>-35488</v>
      </c>
      <c r="H54" s="588">
        <v>-16.001688185318017</v>
      </c>
    </row>
    <row r="55" spans="1:8" ht="19.5" customHeight="1">
      <c r="A55" s="948"/>
      <c r="B55" s="625" t="s">
        <v>367</v>
      </c>
      <c r="C55" s="590" t="s">
        <v>354</v>
      </c>
      <c r="D55" s="587">
        <v>3930407</v>
      </c>
      <c r="E55" s="587">
        <v>106742</v>
      </c>
      <c r="F55" s="587">
        <v>148670</v>
      </c>
      <c r="G55" s="587">
        <v>-41928</v>
      </c>
      <c r="H55" s="588">
        <v>-10.611000586884906</v>
      </c>
    </row>
    <row r="56" spans="1:8" ht="19.5" customHeight="1" thickBot="1">
      <c r="A56" s="949"/>
      <c r="B56" s="626" t="s">
        <v>368</v>
      </c>
      <c r="C56" s="610" t="s">
        <v>355</v>
      </c>
      <c r="D56" s="607">
        <v>8975618</v>
      </c>
      <c r="E56" s="607">
        <v>168902</v>
      </c>
      <c r="F56" s="607">
        <v>224293</v>
      </c>
      <c r="G56" s="607">
        <v>-55391</v>
      </c>
      <c r="H56" s="615">
        <v>-6.152290487274491</v>
      </c>
    </row>
    <row r="57" spans="1:8" ht="19.5" customHeight="1">
      <c r="A57" s="947" t="s">
        <v>391</v>
      </c>
      <c r="B57" s="624" t="s">
        <v>356</v>
      </c>
      <c r="C57" s="608" t="s">
        <v>373</v>
      </c>
      <c r="D57" s="605">
        <v>83614362</v>
      </c>
      <c r="E57" s="605">
        <v>1898287</v>
      </c>
      <c r="F57" s="605">
        <v>1898287</v>
      </c>
      <c r="G57" s="605">
        <v>0</v>
      </c>
      <c r="H57" s="614">
        <v>0</v>
      </c>
    </row>
    <row r="58" spans="1:8" ht="19.5" customHeight="1">
      <c r="A58" s="948"/>
      <c r="B58" s="630" t="s">
        <v>357</v>
      </c>
      <c r="C58" s="591" t="s">
        <v>344</v>
      </c>
      <c r="D58" s="592">
        <v>15462452</v>
      </c>
      <c r="E58" s="592">
        <v>328632</v>
      </c>
      <c r="F58" s="592">
        <v>381654</v>
      </c>
      <c r="G58" s="592">
        <v>-53022</v>
      </c>
      <c r="H58" s="593">
        <v>-3.423211741160464</v>
      </c>
    </row>
    <row r="59" spans="1:8" ht="19.5" customHeight="1">
      <c r="A59" s="948"/>
      <c r="B59" s="630" t="s">
        <v>358</v>
      </c>
      <c r="C59" s="591" t="s">
        <v>345</v>
      </c>
      <c r="D59" s="592">
        <v>3632398</v>
      </c>
      <c r="E59" s="592">
        <v>120747</v>
      </c>
      <c r="F59" s="592">
        <v>87020</v>
      </c>
      <c r="G59" s="592">
        <v>33727</v>
      </c>
      <c r="H59" s="593">
        <v>9.328357950947503</v>
      </c>
    </row>
    <row r="60" spans="1:8" ht="19.5" customHeight="1">
      <c r="A60" s="948"/>
      <c r="B60" s="630" t="s">
        <v>359</v>
      </c>
      <c r="C60" s="591" t="s">
        <v>346</v>
      </c>
      <c r="D60" s="592">
        <v>10689115</v>
      </c>
      <c r="E60" s="592">
        <v>204780</v>
      </c>
      <c r="F60" s="592">
        <v>169843</v>
      </c>
      <c r="G60" s="592">
        <v>34937</v>
      </c>
      <c r="H60" s="593">
        <v>3.2738153386171476</v>
      </c>
    </row>
    <row r="61" spans="1:8" ht="19.5" customHeight="1">
      <c r="A61" s="948"/>
      <c r="B61" s="630" t="s">
        <v>360</v>
      </c>
      <c r="C61" s="591" t="s">
        <v>347</v>
      </c>
      <c r="D61" s="592">
        <v>8235816</v>
      </c>
      <c r="E61" s="592">
        <v>217820</v>
      </c>
      <c r="F61" s="592">
        <v>161992</v>
      </c>
      <c r="G61" s="592">
        <v>55828</v>
      </c>
      <c r="H61" s="593">
        <v>6.801738129914319</v>
      </c>
    </row>
    <row r="62" spans="1:8" ht="19.5" customHeight="1">
      <c r="A62" s="948"/>
      <c r="B62" s="630" t="s">
        <v>361</v>
      </c>
      <c r="C62" s="591" t="s">
        <v>348</v>
      </c>
      <c r="D62" s="592">
        <v>8168261</v>
      </c>
      <c r="E62" s="592">
        <v>188618</v>
      </c>
      <c r="F62" s="592">
        <v>181843</v>
      </c>
      <c r="G62" s="592">
        <v>6775</v>
      </c>
      <c r="H62" s="593">
        <v>0.8297740314041607</v>
      </c>
    </row>
    <row r="63" spans="1:8" ht="19.5" customHeight="1">
      <c r="A63" s="948"/>
      <c r="B63" s="630" t="s">
        <v>362</v>
      </c>
      <c r="C63" s="591" t="s">
        <v>349</v>
      </c>
      <c r="D63" s="592">
        <v>10759218</v>
      </c>
      <c r="E63" s="592">
        <v>216509</v>
      </c>
      <c r="F63" s="592">
        <v>178672</v>
      </c>
      <c r="G63" s="592">
        <v>37837</v>
      </c>
      <c r="H63" s="593">
        <v>3.5228998967859324</v>
      </c>
    </row>
    <row r="64" spans="1:8" ht="19.5" customHeight="1">
      <c r="A64" s="948"/>
      <c r="B64" s="630" t="s">
        <v>363</v>
      </c>
      <c r="C64" s="591" t="s">
        <v>350</v>
      </c>
      <c r="D64" s="592">
        <v>4088228</v>
      </c>
      <c r="E64" s="592">
        <v>92928</v>
      </c>
      <c r="F64" s="592">
        <v>107375</v>
      </c>
      <c r="G64" s="592">
        <v>-14447</v>
      </c>
      <c r="H64" s="593">
        <v>-3.5275719905363303</v>
      </c>
    </row>
    <row r="65" spans="1:8" ht="19.5" customHeight="1">
      <c r="A65" s="948"/>
      <c r="B65" s="630" t="s">
        <v>364</v>
      </c>
      <c r="C65" s="591" t="s">
        <v>351</v>
      </c>
      <c r="D65" s="592">
        <v>4638622</v>
      </c>
      <c r="E65" s="592">
        <v>136636</v>
      </c>
      <c r="F65" s="592">
        <v>157811</v>
      </c>
      <c r="G65" s="592">
        <v>-21175</v>
      </c>
      <c r="H65" s="593">
        <v>-4.554537712271301</v>
      </c>
    </row>
    <row r="66" spans="1:8" ht="19.5" customHeight="1">
      <c r="A66" s="948"/>
      <c r="B66" s="630" t="s">
        <v>365</v>
      </c>
      <c r="C66" s="591" t="s">
        <v>352</v>
      </c>
      <c r="D66" s="592">
        <v>2677584</v>
      </c>
      <c r="E66" s="592">
        <v>79820</v>
      </c>
      <c r="F66" s="592">
        <v>88342</v>
      </c>
      <c r="G66" s="592">
        <v>-8522</v>
      </c>
      <c r="H66" s="593">
        <v>-3.177663138622851</v>
      </c>
    </row>
    <row r="67" spans="1:8" ht="19.5" customHeight="1">
      <c r="A67" s="948"/>
      <c r="B67" s="630" t="s">
        <v>366</v>
      </c>
      <c r="C67" s="591" t="s">
        <v>353</v>
      </c>
      <c r="D67" s="592">
        <v>2192453</v>
      </c>
      <c r="E67" s="592">
        <v>61428</v>
      </c>
      <c r="F67" s="592">
        <v>89753</v>
      </c>
      <c r="G67" s="592">
        <v>-28325</v>
      </c>
      <c r="H67" s="593">
        <v>-12.836400360642804</v>
      </c>
    </row>
    <row r="68" spans="1:8" ht="19.5" customHeight="1">
      <c r="A68" s="948"/>
      <c r="B68" s="630" t="s">
        <v>367</v>
      </c>
      <c r="C68" s="591" t="s">
        <v>354</v>
      </c>
      <c r="D68" s="592">
        <v>3951294</v>
      </c>
      <c r="E68" s="592">
        <v>93188</v>
      </c>
      <c r="F68" s="592">
        <v>119300</v>
      </c>
      <c r="G68" s="592">
        <v>-26112</v>
      </c>
      <c r="H68" s="593">
        <v>-6.586703999394604</v>
      </c>
    </row>
    <row r="69" spans="1:8" ht="19.5" customHeight="1" thickBot="1">
      <c r="A69" s="949"/>
      <c r="B69" s="626" t="s">
        <v>368</v>
      </c>
      <c r="C69" s="610" t="s">
        <v>355</v>
      </c>
      <c r="D69" s="607">
        <v>9118921</v>
      </c>
      <c r="E69" s="607">
        <v>157181</v>
      </c>
      <c r="F69" s="607">
        <v>174682</v>
      </c>
      <c r="G69" s="607">
        <v>-17501</v>
      </c>
      <c r="H69" s="615">
        <v>-1.9173564692813496</v>
      </c>
    </row>
    <row r="70" spans="1:8" ht="19.5" customHeight="1">
      <c r="A70" s="947" t="s">
        <v>392</v>
      </c>
      <c r="B70" s="704" t="s">
        <v>356</v>
      </c>
      <c r="C70" s="705" t="s">
        <v>373</v>
      </c>
      <c r="D70" s="706">
        <v>84680273</v>
      </c>
      <c r="E70" s="706">
        <v>2322780</v>
      </c>
      <c r="F70" s="706">
        <v>2322780</v>
      </c>
      <c r="G70" s="706">
        <v>0</v>
      </c>
      <c r="H70" s="707">
        <v>0</v>
      </c>
    </row>
    <row r="71" spans="1:8" ht="19.5" customHeight="1">
      <c r="A71" s="948"/>
      <c r="B71" s="630" t="s">
        <v>357</v>
      </c>
      <c r="C71" s="591" t="s">
        <v>344</v>
      </c>
      <c r="D71" s="592">
        <v>15840900</v>
      </c>
      <c r="E71" s="592">
        <v>385328</v>
      </c>
      <c r="F71" s="592">
        <v>408165</v>
      </c>
      <c r="G71" s="592">
        <v>-22837</v>
      </c>
      <c r="H71" s="593">
        <v>-1.4406094603764112</v>
      </c>
    </row>
    <row r="72" spans="1:8" ht="19.5" customHeight="1">
      <c r="A72" s="948"/>
      <c r="B72" s="630" t="s">
        <v>358</v>
      </c>
      <c r="C72" s="591" t="s">
        <v>345</v>
      </c>
      <c r="D72" s="592">
        <v>3699764</v>
      </c>
      <c r="E72" s="592">
        <v>157469</v>
      </c>
      <c r="F72" s="592">
        <v>105471</v>
      </c>
      <c r="G72" s="592">
        <v>51998</v>
      </c>
      <c r="H72" s="593">
        <v>14.153872117568762</v>
      </c>
    </row>
    <row r="73" spans="1:8" ht="19.5" customHeight="1">
      <c r="A73" s="948"/>
      <c r="B73" s="630" t="s">
        <v>359</v>
      </c>
      <c r="C73" s="591" t="s">
        <v>346</v>
      </c>
      <c r="D73" s="592">
        <v>10784645</v>
      </c>
      <c r="E73" s="592">
        <v>262022</v>
      </c>
      <c r="F73" s="592">
        <v>208967</v>
      </c>
      <c r="G73" s="592">
        <v>53055</v>
      </c>
      <c r="H73" s="593">
        <v>4.931624886974882</v>
      </c>
    </row>
    <row r="74" spans="1:8" ht="19.5" customHeight="1">
      <c r="A74" s="948"/>
      <c r="B74" s="630" t="s">
        <v>360</v>
      </c>
      <c r="C74" s="591" t="s">
        <v>347</v>
      </c>
      <c r="D74" s="592">
        <v>8380829</v>
      </c>
      <c r="E74" s="592">
        <v>270094</v>
      </c>
      <c r="F74" s="592">
        <v>207086</v>
      </c>
      <c r="G74" s="592">
        <v>63008</v>
      </c>
      <c r="H74" s="593">
        <v>7.546478308126705</v>
      </c>
    </row>
    <row r="75" spans="1:8" ht="19.5" customHeight="1">
      <c r="A75" s="948"/>
      <c r="B75" s="630" t="s">
        <v>361</v>
      </c>
      <c r="C75" s="591" t="s">
        <v>348</v>
      </c>
      <c r="D75" s="592">
        <v>8283180</v>
      </c>
      <c r="E75" s="592">
        <v>251555</v>
      </c>
      <c r="F75" s="592">
        <v>212533</v>
      </c>
      <c r="G75" s="592">
        <v>39022</v>
      </c>
      <c r="H75" s="593">
        <v>4.7221155639220305</v>
      </c>
    </row>
    <row r="76" spans="1:8" ht="19.5" customHeight="1">
      <c r="A76" s="948"/>
      <c r="B76" s="630" t="s">
        <v>362</v>
      </c>
      <c r="C76" s="591" t="s">
        <v>349</v>
      </c>
      <c r="D76" s="592">
        <v>10888766</v>
      </c>
      <c r="E76" s="592">
        <v>237083</v>
      </c>
      <c r="F76" s="592">
        <v>260245</v>
      </c>
      <c r="G76" s="592">
        <v>-23162</v>
      </c>
      <c r="H76" s="593">
        <v>-2.124886482971597</v>
      </c>
    </row>
    <row r="77" spans="1:8" ht="19.5" customHeight="1">
      <c r="A77" s="948"/>
      <c r="B77" s="630" t="s">
        <v>363</v>
      </c>
      <c r="C77" s="591" t="s">
        <v>350</v>
      </c>
      <c r="D77" s="592">
        <v>4108687</v>
      </c>
      <c r="E77" s="592">
        <v>123228</v>
      </c>
      <c r="F77" s="592">
        <v>134231</v>
      </c>
      <c r="G77" s="592">
        <v>-11003</v>
      </c>
      <c r="H77" s="593">
        <v>-2.674403469845876</v>
      </c>
    </row>
    <row r="78" spans="1:8" ht="19.5" customHeight="1">
      <c r="A78" s="948"/>
      <c r="B78" s="630" t="s">
        <v>364</v>
      </c>
      <c r="C78" s="591" t="s">
        <v>351</v>
      </c>
      <c r="D78" s="592">
        <v>4666651</v>
      </c>
      <c r="E78" s="592">
        <v>178133</v>
      </c>
      <c r="F78" s="592">
        <v>163285</v>
      </c>
      <c r="G78" s="592">
        <v>14848</v>
      </c>
      <c r="H78" s="593">
        <v>3.1867947193815627</v>
      </c>
    </row>
    <row r="79" spans="1:8" ht="19.5" customHeight="1">
      <c r="A79" s="948"/>
      <c r="B79" s="630" t="s">
        <v>365</v>
      </c>
      <c r="C79" s="591" t="s">
        <v>352</v>
      </c>
      <c r="D79" s="592">
        <v>2693034</v>
      </c>
      <c r="E79" s="592">
        <v>99810</v>
      </c>
      <c r="F79" s="592">
        <v>95684</v>
      </c>
      <c r="G79" s="592">
        <v>4126</v>
      </c>
      <c r="H79" s="593">
        <v>1.5332755351135332</v>
      </c>
    </row>
    <row r="80" spans="1:8" ht="19.5" customHeight="1">
      <c r="A80" s="948"/>
      <c r="B80" s="630" t="s">
        <v>366</v>
      </c>
      <c r="C80" s="591" t="s">
        <v>353</v>
      </c>
      <c r="D80" s="592">
        <v>2183098</v>
      </c>
      <c r="E80" s="592">
        <v>80460</v>
      </c>
      <c r="F80" s="592">
        <v>113041</v>
      </c>
      <c r="G80" s="592">
        <v>-32581</v>
      </c>
      <c r="H80" s="593">
        <v>-14.813662979505441</v>
      </c>
    </row>
    <row r="81" spans="1:8" ht="19.5" customHeight="1">
      <c r="A81" s="948"/>
      <c r="B81" s="630" t="s">
        <v>367</v>
      </c>
      <c r="C81" s="591" t="s">
        <v>354</v>
      </c>
      <c r="D81" s="592">
        <v>3940275</v>
      </c>
      <c r="E81" s="592">
        <v>108763</v>
      </c>
      <c r="F81" s="592">
        <v>164198</v>
      </c>
      <c r="G81" s="592">
        <v>-55435</v>
      </c>
      <c r="H81" s="593">
        <v>-13.970540518914792</v>
      </c>
    </row>
    <row r="82" spans="1:8" ht="19.5" customHeight="1" thickBot="1">
      <c r="A82" s="949"/>
      <c r="B82" s="626" t="s">
        <v>368</v>
      </c>
      <c r="C82" s="610" t="s">
        <v>355</v>
      </c>
      <c r="D82" s="607">
        <v>9210444</v>
      </c>
      <c r="E82" s="607">
        <v>168835</v>
      </c>
      <c r="F82" s="607">
        <v>249874</v>
      </c>
      <c r="G82" s="607">
        <v>-81039</v>
      </c>
      <c r="H82" s="615">
        <v>-8.760060506129983</v>
      </c>
    </row>
    <row r="83" spans="1:8" ht="19.5" customHeight="1">
      <c r="A83" s="947" t="s">
        <v>469</v>
      </c>
      <c r="B83" s="704" t="s">
        <v>356</v>
      </c>
      <c r="C83" s="705" t="s">
        <v>373</v>
      </c>
      <c r="D83" s="706">
        <v>85279553</v>
      </c>
      <c r="E83" s="706">
        <v>2337485</v>
      </c>
      <c r="F83" s="706">
        <v>2337485</v>
      </c>
      <c r="G83" s="706">
        <v>0</v>
      </c>
      <c r="H83" s="707">
        <v>0</v>
      </c>
    </row>
    <row r="84" spans="1:8" ht="19.5" customHeight="1">
      <c r="A84" s="948"/>
      <c r="B84" s="630" t="s">
        <v>357</v>
      </c>
      <c r="C84" s="591" t="s">
        <v>344</v>
      </c>
      <c r="D84" s="592">
        <v>15907951</v>
      </c>
      <c r="E84" s="592">
        <v>385294</v>
      </c>
      <c r="F84" s="592">
        <v>418082</v>
      </c>
      <c r="G84" s="592">
        <v>-32788</v>
      </c>
      <c r="H84" s="593">
        <v>-2.058985785600601</v>
      </c>
    </row>
    <row r="85" spans="1:8" ht="19.5" customHeight="1">
      <c r="A85" s="948"/>
      <c r="B85" s="630" t="s">
        <v>358</v>
      </c>
      <c r="C85" s="591" t="s">
        <v>345</v>
      </c>
      <c r="D85" s="592">
        <v>3743485</v>
      </c>
      <c r="E85" s="592">
        <v>156634</v>
      </c>
      <c r="F85" s="592">
        <v>109169</v>
      </c>
      <c r="G85" s="592">
        <v>47465</v>
      </c>
      <c r="H85" s="593">
        <v>12.760257570900215</v>
      </c>
    </row>
    <row r="86" spans="1:8" ht="19.5" customHeight="1">
      <c r="A86" s="948"/>
      <c r="B86" s="630" t="s">
        <v>359</v>
      </c>
      <c r="C86" s="591" t="s">
        <v>346</v>
      </c>
      <c r="D86" s="592">
        <v>10886803</v>
      </c>
      <c r="E86" s="592">
        <v>260763</v>
      </c>
      <c r="F86" s="592">
        <v>206988</v>
      </c>
      <c r="G86" s="592">
        <v>53775</v>
      </c>
      <c r="H86" s="593">
        <v>4.951695986953122</v>
      </c>
    </row>
    <row r="87" spans="1:8" ht="19.5" customHeight="1">
      <c r="A87" s="948"/>
      <c r="B87" s="630" t="s">
        <v>360</v>
      </c>
      <c r="C87" s="591" t="s">
        <v>347</v>
      </c>
      <c r="D87" s="592">
        <v>8511450</v>
      </c>
      <c r="E87" s="592">
        <v>275080</v>
      </c>
      <c r="F87" s="592">
        <v>197307</v>
      </c>
      <c r="G87" s="592">
        <v>77773</v>
      </c>
      <c r="H87" s="593">
        <v>9.179394170371223</v>
      </c>
    </row>
    <row r="88" spans="1:8" ht="19.5" customHeight="1">
      <c r="A88" s="948"/>
      <c r="B88" s="630" t="s">
        <v>361</v>
      </c>
      <c r="C88" s="591" t="s">
        <v>348</v>
      </c>
      <c r="D88" s="592">
        <v>8339470</v>
      </c>
      <c r="E88" s="592">
        <v>237647</v>
      </c>
      <c r="F88" s="592">
        <v>210224</v>
      </c>
      <c r="G88" s="592">
        <v>27423</v>
      </c>
      <c r="H88" s="593">
        <v>3.2937539564713534</v>
      </c>
    </row>
    <row r="89" spans="1:8" ht="19.5" customHeight="1">
      <c r="A89" s="948"/>
      <c r="B89" s="630" t="s">
        <v>362</v>
      </c>
      <c r="C89" s="591" t="s">
        <v>349</v>
      </c>
      <c r="D89" s="592">
        <v>11020550</v>
      </c>
      <c r="E89" s="592">
        <v>249079</v>
      </c>
      <c r="F89" s="592">
        <v>251935</v>
      </c>
      <c r="G89" s="592">
        <v>-2856</v>
      </c>
      <c r="H89" s="593">
        <v>-0.25911864458448386</v>
      </c>
    </row>
    <row r="90" spans="1:8" ht="19.5" customHeight="1">
      <c r="A90" s="948"/>
      <c r="B90" s="630" t="s">
        <v>363</v>
      </c>
      <c r="C90" s="591" t="s">
        <v>350</v>
      </c>
      <c r="D90" s="592">
        <v>4124939</v>
      </c>
      <c r="E90" s="592">
        <v>124634</v>
      </c>
      <c r="F90" s="592">
        <v>128439</v>
      </c>
      <c r="G90" s="592">
        <v>-3805</v>
      </c>
      <c r="H90" s="593">
        <v>-0.9220126336327673</v>
      </c>
    </row>
    <row r="91" spans="1:8" ht="19.5" customHeight="1">
      <c r="A91" s="948"/>
      <c r="B91" s="630" t="s">
        <v>364</v>
      </c>
      <c r="C91" s="591" t="s">
        <v>351</v>
      </c>
      <c r="D91" s="592">
        <v>4665938</v>
      </c>
      <c r="E91" s="592">
        <v>171070</v>
      </c>
      <c r="F91" s="592">
        <v>166634</v>
      </c>
      <c r="G91" s="592">
        <v>4436</v>
      </c>
      <c r="H91" s="593">
        <v>0.9511720257648401</v>
      </c>
    </row>
    <row r="92" spans="1:8" ht="19.5" customHeight="1">
      <c r="A92" s="948"/>
      <c r="B92" s="630" t="s">
        <v>365</v>
      </c>
      <c r="C92" s="591" t="s">
        <v>352</v>
      </c>
      <c r="D92" s="592">
        <v>2690038</v>
      </c>
      <c r="E92" s="592">
        <v>96612</v>
      </c>
      <c r="F92" s="592">
        <v>102474</v>
      </c>
      <c r="G92" s="592">
        <v>-5862</v>
      </c>
      <c r="H92" s="593">
        <v>-2.1767796064492386</v>
      </c>
    </row>
    <row r="93" spans="1:8" ht="19.5" customHeight="1">
      <c r="A93" s="948"/>
      <c r="B93" s="630" t="s">
        <v>366</v>
      </c>
      <c r="C93" s="591" t="s">
        <v>353</v>
      </c>
      <c r="D93" s="592">
        <v>2154748</v>
      </c>
      <c r="E93" s="592">
        <v>81584</v>
      </c>
      <c r="F93" s="592">
        <v>127547</v>
      </c>
      <c r="G93" s="592">
        <v>-45963</v>
      </c>
      <c r="H93" s="593">
        <v>-21.105927067617902</v>
      </c>
    </row>
    <row r="94" spans="1:8" ht="19.5" customHeight="1">
      <c r="A94" s="948"/>
      <c r="B94" s="630" t="s">
        <v>367</v>
      </c>
      <c r="C94" s="591" t="s">
        <v>354</v>
      </c>
      <c r="D94" s="592">
        <v>3928271</v>
      </c>
      <c r="E94" s="592">
        <v>116863</v>
      </c>
      <c r="F94" s="592">
        <v>170550</v>
      </c>
      <c r="G94" s="592">
        <v>-53687</v>
      </c>
      <c r="H94" s="593">
        <v>-13.574069726679214</v>
      </c>
    </row>
    <row r="95" spans="1:8" ht="19.5" customHeight="1" thickBot="1">
      <c r="A95" s="949"/>
      <c r="B95" s="626" t="s">
        <v>368</v>
      </c>
      <c r="C95" s="610" t="s">
        <v>355</v>
      </c>
      <c r="D95" s="607">
        <v>9305910</v>
      </c>
      <c r="E95" s="607">
        <v>182225</v>
      </c>
      <c r="F95" s="607">
        <v>248136</v>
      </c>
      <c r="G95" s="607">
        <v>-65911</v>
      </c>
      <c r="H95" s="615">
        <v>-7.057709525851935</v>
      </c>
    </row>
    <row r="96" spans="1:8" ht="19.5" customHeight="1">
      <c r="A96" s="948" t="s">
        <v>505</v>
      </c>
      <c r="B96" s="631" t="s">
        <v>356</v>
      </c>
      <c r="C96" s="611" t="s">
        <v>373</v>
      </c>
      <c r="D96" s="612">
        <v>85372377</v>
      </c>
      <c r="E96" s="612">
        <v>2891659</v>
      </c>
      <c r="F96" s="612">
        <v>2891659</v>
      </c>
      <c r="G96" s="612">
        <v>0</v>
      </c>
      <c r="H96" s="613">
        <v>0</v>
      </c>
    </row>
    <row r="97" spans="1:8" ht="19.5" customHeight="1">
      <c r="A97" s="948"/>
      <c r="B97" s="630" t="s">
        <v>357</v>
      </c>
      <c r="C97" s="591" t="s">
        <v>344</v>
      </c>
      <c r="D97" s="592">
        <v>15655924</v>
      </c>
      <c r="E97" s="592">
        <v>412707</v>
      </c>
      <c r="F97" s="592">
        <v>581330</v>
      </c>
      <c r="G97" s="592">
        <v>-168623</v>
      </c>
      <c r="H97" s="593">
        <v>-10.712863857723095</v>
      </c>
    </row>
    <row r="98" spans="1:8" ht="19.5" customHeight="1">
      <c r="A98" s="948"/>
      <c r="B98" s="630" t="s">
        <v>358</v>
      </c>
      <c r="C98" s="591" t="s">
        <v>345</v>
      </c>
      <c r="D98" s="592">
        <v>3808146</v>
      </c>
      <c r="E98" s="592">
        <v>177271</v>
      </c>
      <c r="F98" s="592">
        <v>118708</v>
      </c>
      <c r="G98" s="592">
        <v>58563</v>
      </c>
      <c r="H98" s="593">
        <v>15.497512546427638</v>
      </c>
    </row>
    <row r="99" spans="1:8" ht="19.5" customHeight="1">
      <c r="A99" s="948"/>
      <c r="B99" s="630" t="s">
        <v>359</v>
      </c>
      <c r="C99" s="591" t="s">
        <v>346</v>
      </c>
      <c r="D99" s="592">
        <v>10946780</v>
      </c>
      <c r="E99" s="592">
        <v>307053</v>
      </c>
      <c r="F99" s="592">
        <v>242410</v>
      </c>
      <c r="G99" s="592">
        <v>64643</v>
      </c>
      <c r="H99" s="593">
        <v>5.922694195044124</v>
      </c>
    </row>
    <row r="100" spans="1:8" ht="19.5" customHeight="1">
      <c r="A100" s="948"/>
      <c r="B100" s="630" t="s">
        <v>360</v>
      </c>
      <c r="C100" s="591" t="s">
        <v>347</v>
      </c>
      <c r="D100" s="592">
        <v>8598503</v>
      </c>
      <c r="E100" s="592">
        <v>304139</v>
      </c>
      <c r="F100" s="592">
        <v>241739</v>
      </c>
      <c r="G100" s="592">
        <v>62400</v>
      </c>
      <c r="H100" s="593">
        <v>7.2835056726720175</v>
      </c>
    </row>
    <row r="101" spans="1:8" ht="19.5" customHeight="1">
      <c r="A101" s="948"/>
      <c r="B101" s="630" t="s">
        <v>361</v>
      </c>
      <c r="C101" s="591" t="s">
        <v>348</v>
      </c>
      <c r="D101" s="592">
        <v>8387683</v>
      </c>
      <c r="E101" s="592">
        <v>301400</v>
      </c>
      <c r="F101" s="592">
        <v>260109</v>
      </c>
      <c r="G101" s="592">
        <v>41291</v>
      </c>
      <c r="H101" s="593">
        <v>4.9349605520472455</v>
      </c>
    </row>
    <row r="102" spans="1:8" ht="19.5" customHeight="1">
      <c r="A102" s="948"/>
      <c r="B102" s="630" t="s">
        <v>362</v>
      </c>
      <c r="C102" s="591" t="s">
        <v>349</v>
      </c>
      <c r="D102" s="592">
        <v>10851089</v>
      </c>
      <c r="E102" s="592">
        <v>270440</v>
      </c>
      <c r="F102" s="592">
        <v>414326</v>
      </c>
      <c r="G102" s="592">
        <v>-143886</v>
      </c>
      <c r="H102" s="593">
        <v>-13.17271614694528</v>
      </c>
    </row>
    <row r="103" spans="1:8" ht="19.5" customHeight="1">
      <c r="A103" s="948"/>
      <c r="B103" s="630" t="s">
        <v>363</v>
      </c>
      <c r="C103" s="591" t="s">
        <v>350</v>
      </c>
      <c r="D103" s="592">
        <v>4181284</v>
      </c>
      <c r="E103" s="592">
        <v>195476</v>
      </c>
      <c r="F103" s="592">
        <v>136767</v>
      </c>
      <c r="G103" s="592">
        <v>58709</v>
      </c>
      <c r="H103" s="593">
        <v>14.14017265948278</v>
      </c>
    </row>
    <row r="104" spans="1:8" ht="19.5" customHeight="1">
      <c r="A104" s="948"/>
      <c r="B104" s="630" t="s">
        <v>364</v>
      </c>
      <c r="C104" s="591" t="s">
        <v>351</v>
      </c>
      <c r="D104" s="592">
        <v>4730539</v>
      </c>
      <c r="E104" s="592">
        <v>257530</v>
      </c>
      <c r="F104" s="592">
        <v>174576</v>
      </c>
      <c r="G104" s="592">
        <v>82954</v>
      </c>
      <c r="H104" s="593">
        <v>17.690958234290783</v>
      </c>
    </row>
    <row r="105" spans="1:8" ht="19.5" customHeight="1">
      <c r="A105" s="948"/>
      <c r="B105" s="630" t="s">
        <v>365</v>
      </c>
      <c r="C105" s="591" t="s">
        <v>352</v>
      </c>
      <c r="D105" s="592">
        <v>2733265</v>
      </c>
      <c r="E105" s="592">
        <v>160287</v>
      </c>
      <c r="F105" s="592">
        <v>108469</v>
      </c>
      <c r="G105" s="592">
        <v>51818</v>
      </c>
      <c r="H105" s="593">
        <v>19.13970678403579</v>
      </c>
    </row>
    <row r="106" spans="1:8" ht="19.5" customHeight="1">
      <c r="A106" s="948"/>
      <c r="B106" s="630" t="s">
        <v>366</v>
      </c>
      <c r="C106" s="591" t="s">
        <v>353</v>
      </c>
      <c r="D106" s="592">
        <v>2171569</v>
      </c>
      <c r="E106" s="592">
        <v>110085</v>
      </c>
      <c r="F106" s="592">
        <v>117828</v>
      </c>
      <c r="G106" s="592">
        <v>-7743</v>
      </c>
      <c r="H106" s="593">
        <v>-3.5592791436952655</v>
      </c>
    </row>
    <row r="107" spans="1:8" ht="19.5" customHeight="1">
      <c r="A107" s="948"/>
      <c r="B107" s="630" t="s">
        <v>367</v>
      </c>
      <c r="C107" s="591" t="s">
        <v>354</v>
      </c>
      <c r="D107" s="592">
        <v>3896971</v>
      </c>
      <c r="E107" s="592">
        <v>153510</v>
      </c>
      <c r="F107" s="592">
        <v>223156</v>
      </c>
      <c r="G107" s="592">
        <v>-69646</v>
      </c>
      <c r="H107" s="593">
        <v>-17.713542469417266</v>
      </c>
    </row>
    <row r="108" spans="1:8" ht="19.5" customHeight="1" thickBot="1">
      <c r="A108" s="950"/>
      <c r="B108" s="632" t="s">
        <v>368</v>
      </c>
      <c r="C108" s="594" t="s">
        <v>355</v>
      </c>
      <c r="D108" s="595">
        <v>9410624</v>
      </c>
      <c r="E108" s="595">
        <v>241761</v>
      </c>
      <c r="F108" s="595">
        <v>272241</v>
      </c>
      <c r="G108" s="595">
        <v>-30480</v>
      </c>
      <c r="H108" s="596">
        <v>-3.2336558218960083</v>
      </c>
    </row>
    <row r="109" spans="1:8" ht="14.25" customHeight="1" thickTop="1">
      <c r="A109" s="951"/>
      <c r="B109" s="952"/>
      <c r="C109" s="952"/>
      <c r="D109" s="952"/>
      <c r="E109" s="952"/>
      <c r="F109" s="952"/>
      <c r="G109" s="952"/>
      <c r="H109" s="952"/>
    </row>
    <row r="110" spans="1:8" ht="14.25" customHeight="1">
      <c r="A110" s="813" t="s">
        <v>369</v>
      </c>
      <c r="B110" s="792"/>
      <c r="C110" s="792"/>
      <c r="D110" s="946"/>
      <c r="E110" s="597"/>
      <c r="F110" s="597"/>
      <c r="G110" s="635"/>
      <c r="H110" s="598"/>
    </row>
    <row r="111" spans="1:8" ht="14.25" customHeight="1">
      <c r="A111" s="463" t="s">
        <v>484</v>
      </c>
      <c r="B111" s="307"/>
      <c r="C111" s="307"/>
      <c r="D111" s="597"/>
      <c r="E111" s="597"/>
      <c r="F111" s="597"/>
      <c r="G111" s="635"/>
      <c r="H111" s="598"/>
    </row>
    <row r="112" spans="1:8" ht="14.25" customHeight="1">
      <c r="A112" s="478" t="s">
        <v>370</v>
      </c>
      <c r="B112" s="302"/>
      <c r="C112" s="307"/>
      <c r="D112" s="302"/>
      <c r="E112" s="302"/>
      <c r="F112" s="302"/>
      <c r="G112" s="636"/>
      <c r="H112" s="598"/>
    </row>
    <row r="113" spans="1:8" ht="14.25" customHeight="1">
      <c r="A113" s="478" t="s">
        <v>371</v>
      </c>
      <c r="B113" s="302"/>
      <c r="C113" s="307"/>
      <c r="D113" s="302"/>
      <c r="E113" s="307"/>
      <c r="F113" s="307"/>
      <c r="G113" s="636"/>
      <c r="H113" s="597"/>
    </row>
    <row r="114" spans="4:6" ht="19.5" customHeight="1">
      <c r="D114" s="598"/>
      <c r="E114" s="598"/>
      <c r="F114" s="598"/>
    </row>
    <row r="115" ht="18.75" customHeight="1">
      <c r="A115" s="640" t="s">
        <v>378</v>
      </c>
    </row>
    <row r="116" ht="12.75" customHeight="1">
      <c r="A116" s="640" t="s">
        <v>394</v>
      </c>
    </row>
    <row r="117" spans="1:8" ht="12.75" customHeight="1">
      <c r="A117" s="641" t="s">
        <v>393</v>
      </c>
      <c r="H117" s="600"/>
    </row>
    <row r="118" spans="1:8" s="602" customFormat="1" ht="12.75" customHeight="1">
      <c r="A118" s="328"/>
      <c r="B118" s="328"/>
      <c r="C118" s="599"/>
      <c r="D118" s="328"/>
      <c r="E118" s="328"/>
      <c r="F118" s="328"/>
      <c r="G118" s="633"/>
      <c r="H118" s="601"/>
    </row>
    <row r="119" spans="4:5" ht="12.75" customHeight="1">
      <c r="D119" s="597"/>
      <c r="E119" s="597"/>
    </row>
    <row r="120" spans="5:6" ht="12.75" customHeight="1">
      <c r="E120" s="3" t="s">
        <v>15</v>
      </c>
      <c r="F120" s="603"/>
    </row>
    <row r="121" ht="12.75" customHeight="1">
      <c r="F121" s="601"/>
    </row>
    <row r="122" spans="7:16" ht="12.75" customHeight="1">
      <c r="G122" s="637"/>
      <c r="I122" s="598"/>
      <c r="J122" s="598"/>
      <c r="K122" s="598"/>
      <c r="L122" s="598"/>
      <c r="M122" s="598"/>
      <c r="N122" s="598"/>
      <c r="O122" s="598"/>
      <c r="P122" s="598"/>
    </row>
    <row r="123" spans="9:16" ht="12.75" customHeight="1">
      <c r="I123" s="598"/>
      <c r="J123" s="598"/>
      <c r="K123" s="598"/>
      <c r="L123" s="598"/>
      <c r="M123" s="598"/>
      <c r="N123" s="598"/>
      <c r="O123" s="598"/>
      <c r="P123" s="598"/>
    </row>
  </sheetData>
  <sheetProtection/>
  <mergeCells count="12">
    <mergeCell ref="A96:A108"/>
    <mergeCell ref="A70:A82"/>
    <mergeCell ref="A109:H109"/>
    <mergeCell ref="A110:D110"/>
    <mergeCell ref="A5:A17"/>
    <mergeCell ref="A18:A30"/>
    <mergeCell ref="A2:H2"/>
    <mergeCell ref="A3:H3"/>
    <mergeCell ref="A31:A43"/>
    <mergeCell ref="A44:A56"/>
    <mergeCell ref="A57:A69"/>
    <mergeCell ref="A83:A9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3" width="20.75390625" style="0" customWidth="1"/>
  </cols>
  <sheetData>
    <row r="1" spans="1:3" ht="13.5" thickBot="1">
      <c r="A1" s="4" t="s">
        <v>18</v>
      </c>
      <c r="C1" s="305" t="s">
        <v>16</v>
      </c>
    </row>
    <row r="2" spans="1:3" ht="27.75" customHeight="1" thickBot="1" thickTop="1">
      <c r="A2" s="824" t="s">
        <v>405</v>
      </c>
      <c r="B2" s="825"/>
      <c r="C2" s="826"/>
    </row>
    <row r="3" spans="1:3" ht="36.75" customHeight="1" thickBot="1">
      <c r="A3" s="827" t="s">
        <v>493</v>
      </c>
      <c r="B3" s="828"/>
      <c r="C3" s="829"/>
    </row>
    <row r="4" spans="1:3" ht="42.75" customHeight="1" thickBot="1">
      <c r="A4" s="477"/>
      <c r="B4" s="336" t="s">
        <v>402</v>
      </c>
      <c r="C4" s="372" t="s">
        <v>404</v>
      </c>
    </row>
    <row r="5" spans="1:3" ht="19.5" customHeight="1">
      <c r="A5" s="431">
        <v>2001</v>
      </c>
      <c r="B5" s="364">
        <v>10040</v>
      </c>
      <c r="C5" s="698">
        <v>9.581679523359162</v>
      </c>
    </row>
    <row r="6" spans="1:3" ht="19.5" customHeight="1">
      <c r="A6" s="491">
        <v>2002</v>
      </c>
      <c r="B6" s="520">
        <v>9386</v>
      </c>
      <c r="C6" s="528">
        <v>8.808117056178258</v>
      </c>
    </row>
    <row r="7" spans="1:3" ht="19.5" customHeight="1">
      <c r="A7" s="491">
        <v>2003</v>
      </c>
      <c r="B7" s="520">
        <v>10806</v>
      </c>
      <c r="C7" s="528">
        <v>9.979880464933501</v>
      </c>
    </row>
    <row r="8" spans="1:3" ht="19.5" customHeight="1">
      <c r="A8" s="491">
        <v>2004</v>
      </c>
      <c r="B8" s="520">
        <v>11726</v>
      </c>
      <c r="C8" s="528">
        <v>10.65750517492496</v>
      </c>
    </row>
    <row r="9" spans="1:3" ht="19.5" customHeight="1">
      <c r="A9" s="491">
        <v>2005</v>
      </c>
      <c r="B9" s="520">
        <v>12156</v>
      </c>
      <c r="C9" s="528">
        <v>10.869365976005312</v>
      </c>
    </row>
    <row r="10" spans="1:3" ht="19.5" customHeight="1">
      <c r="A10" s="491">
        <v>2006</v>
      </c>
      <c r="B10" s="520">
        <v>11848</v>
      </c>
      <c r="C10" s="528">
        <v>10.420661194822738</v>
      </c>
    </row>
    <row r="11" spans="1:3" ht="19.5" customHeight="1">
      <c r="A11" s="491">
        <v>2007</v>
      </c>
      <c r="B11" s="520">
        <v>11764</v>
      </c>
      <c r="C11" s="528">
        <v>10.178821579032528</v>
      </c>
    </row>
    <row r="12" spans="1:3" ht="19.5" customHeight="1">
      <c r="A12" s="427">
        <v>2008</v>
      </c>
      <c r="B12" s="367">
        <v>11329</v>
      </c>
      <c r="C12" s="529">
        <v>9.643860710950621</v>
      </c>
    </row>
    <row r="13" spans="1:3" ht="19.5" customHeight="1">
      <c r="A13" s="427">
        <v>2009</v>
      </c>
      <c r="B13" s="367">
        <v>10291</v>
      </c>
      <c r="C13" s="529">
        <v>8.610785948629813</v>
      </c>
    </row>
    <row r="14" spans="1:3" ht="19.5" customHeight="1">
      <c r="A14" s="427">
        <v>2010</v>
      </c>
      <c r="B14" s="367">
        <v>10049</v>
      </c>
      <c r="C14" s="529">
        <v>8.23512009515993</v>
      </c>
    </row>
    <row r="15" spans="1:3" ht="19.5" customHeight="1">
      <c r="A15" s="427">
        <v>2011</v>
      </c>
      <c r="B15" s="367">
        <v>10077</v>
      </c>
      <c r="C15" s="529">
        <v>8.093975903614457</v>
      </c>
    </row>
    <row r="16" spans="1:3" ht="19.5" customHeight="1">
      <c r="A16" s="427">
        <v>2012</v>
      </c>
      <c r="B16" s="367">
        <v>10446</v>
      </c>
      <c r="C16" s="529">
        <v>8.256672978128828</v>
      </c>
    </row>
    <row r="17" spans="1:3" ht="19.5" customHeight="1">
      <c r="A17" s="427">
        <v>2013</v>
      </c>
      <c r="B17" s="645">
        <v>10332</v>
      </c>
      <c r="C17" s="699">
        <v>8.039456519666983</v>
      </c>
    </row>
    <row r="18" spans="1:3" ht="19.5" customHeight="1">
      <c r="A18" s="427">
        <v>2014</v>
      </c>
      <c r="B18" s="367">
        <v>10162</v>
      </c>
      <c r="C18" s="529">
        <v>7.763975748463078</v>
      </c>
    </row>
    <row r="19" spans="1:3" ht="19.5" customHeight="1">
      <c r="A19" s="427">
        <v>2015</v>
      </c>
      <c r="B19" s="367">
        <v>10233</v>
      </c>
      <c r="C19" s="529">
        <v>7.684070777853536</v>
      </c>
    </row>
    <row r="20" spans="1:3" ht="19.5" customHeight="1">
      <c r="A20" s="467">
        <v>2016</v>
      </c>
      <c r="B20" s="468">
        <v>9862</v>
      </c>
      <c r="C20" s="563">
        <v>7.305087784014732</v>
      </c>
    </row>
    <row r="21" spans="1:3" ht="19.5" customHeight="1">
      <c r="A21" s="467">
        <v>2017</v>
      </c>
      <c r="B21" s="468">
        <v>9682</v>
      </c>
      <c r="C21" s="563">
        <v>7.078256330550623</v>
      </c>
    </row>
    <row r="22" spans="1:3" ht="19.5" customHeight="1">
      <c r="A22" s="467">
        <v>2018</v>
      </c>
      <c r="B22" s="468">
        <v>9353</v>
      </c>
      <c r="C22" s="563">
        <v>6.761851675931408</v>
      </c>
    </row>
    <row r="23" spans="1:3" ht="19.5" customHeight="1">
      <c r="A23" s="467">
        <v>2019</v>
      </c>
      <c r="B23" s="468">
        <v>9556</v>
      </c>
      <c r="C23" s="563">
        <v>6.832817976117314</v>
      </c>
    </row>
    <row r="24" spans="1:3" ht="19.5" customHeight="1">
      <c r="A24" s="467">
        <v>2020</v>
      </c>
      <c r="B24" s="468">
        <v>8599</v>
      </c>
      <c r="C24" s="563">
        <v>6.079472183887242</v>
      </c>
    </row>
    <row r="25" spans="1:3" ht="19.5" customHeight="1">
      <c r="A25" s="467">
        <v>2021</v>
      </c>
      <c r="B25" s="468">
        <v>10127</v>
      </c>
      <c r="C25" s="563">
        <v>7.092203548412851</v>
      </c>
    </row>
    <row r="26" spans="1:3" ht="19.5" customHeight="1">
      <c r="A26" s="467" t="s">
        <v>491</v>
      </c>
      <c r="B26" s="468">
        <v>10022</v>
      </c>
      <c r="C26" s="563">
        <v>6.969692754913279</v>
      </c>
    </row>
    <row r="27" spans="1:3" ht="19.5" customHeight="1" thickBot="1">
      <c r="A27" s="435">
        <v>2023</v>
      </c>
      <c r="B27" s="436">
        <v>9889</v>
      </c>
      <c r="C27" s="530">
        <v>6.850221286600264</v>
      </c>
    </row>
    <row r="28" spans="1:3" ht="14.25" customHeight="1" thickTop="1">
      <c r="A28" s="816"/>
      <c r="B28" s="817"/>
      <c r="C28" s="817"/>
    </row>
    <row r="29" spans="1:6" ht="14.25" customHeight="1">
      <c r="A29" s="813" t="s">
        <v>398</v>
      </c>
      <c r="B29" s="792"/>
      <c r="C29" s="792"/>
      <c r="D29" s="183"/>
      <c r="E29" s="183"/>
      <c r="F29" s="183"/>
    </row>
    <row r="30" spans="1:6" ht="14.25" customHeight="1">
      <c r="A30" s="463" t="s">
        <v>484</v>
      </c>
      <c r="B30" s="307"/>
      <c r="C30" s="307"/>
      <c r="D30" s="183"/>
      <c r="E30" s="183"/>
      <c r="F30" s="183"/>
    </row>
    <row r="31" spans="1:6" ht="14.25" customHeight="1">
      <c r="A31" s="478" t="s">
        <v>256</v>
      </c>
      <c r="B31" s="302"/>
      <c r="C31" s="302"/>
      <c r="D31" s="302"/>
      <c r="E31" s="302"/>
      <c r="F31" s="302"/>
    </row>
    <row r="32" spans="1:6" ht="14.25" customHeight="1">
      <c r="A32" s="813" t="s">
        <v>399</v>
      </c>
      <c r="B32" s="792"/>
      <c r="C32" s="792"/>
      <c r="D32" s="792"/>
      <c r="E32" s="792"/>
      <c r="F32" s="307"/>
    </row>
    <row r="33" ht="12.75" customHeight="1"/>
    <row r="34" ht="12.75" customHeight="1">
      <c r="A34" t="s">
        <v>403</v>
      </c>
    </row>
    <row r="39" spans="1:2" ht="12.75">
      <c r="A39" s="248"/>
      <c r="B39" s="248"/>
    </row>
    <row r="40" spans="2:3" ht="12.75">
      <c r="B40" s="23" t="s">
        <v>15</v>
      </c>
      <c r="C40" s="362"/>
    </row>
    <row r="41" ht="12.75">
      <c r="C41" s="363"/>
    </row>
  </sheetData>
  <sheetProtection/>
  <mergeCells count="5">
    <mergeCell ref="A2:C2"/>
    <mergeCell ref="A3:C3"/>
    <mergeCell ref="A28:C28"/>
    <mergeCell ref="A29:C29"/>
    <mergeCell ref="A32:E3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9.625" style="0" customWidth="1"/>
    <col min="2" max="2" width="16.375" style="0" customWidth="1"/>
    <col min="3" max="3" width="22.375" style="0" customWidth="1"/>
    <col min="4" max="5" width="15.75390625" style="0" customWidth="1"/>
    <col min="6" max="6" width="15.875" style="0" customWidth="1"/>
  </cols>
  <sheetData>
    <row r="1" spans="1:6" ht="13.5" thickBot="1">
      <c r="A1" s="308" t="s">
        <v>18</v>
      </c>
      <c r="B1" s="308"/>
      <c r="F1" s="309" t="s">
        <v>16</v>
      </c>
    </row>
    <row r="2" spans="1:6" ht="24" customHeight="1" thickBot="1" thickTop="1">
      <c r="A2" s="956" t="s">
        <v>446</v>
      </c>
      <c r="B2" s="957"/>
      <c r="C2" s="957"/>
      <c r="D2" s="957"/>
      <c r="E2" s="957"/>
      <c r="F2" s="958"/>
    </row>
    <row r="3" spans="1:6" ht="42" customHeight="1" thickBot="1">
      <c r="A3" s="959" t="s">
        <v>496</v>
      </c>
      <c r="B3" s="960"/>
      <c r="C3" s="960"/>
      <c r="D3" s="960"/>
      <c r="E3" s="960"/>
      <c r="F3" s="961"/>
    </row>
    <row r="4" spans="1:6" ht="36" customHeight="1" thickBot="1">
      <c r="A4" s="647" t="s">
        <v>160</v>
      </c>
      <c r="B4" s="651"/>
      <c r="C4" s="646" t="s">
        <v>408</v>
      </c>
      <c r="D4" s="646" t="s">
        <v>409</v>
      </c>
      <c r="E4" s="646" t="s">
        <v>410</v>
      </c>
      <c r="F4" s="315" t="s">
        <v>411</v>
      </c>
    </row>
    <row r="5" spans="1:6" ht="15" customHeight="1">
      <c r="A5" s="962">
        <v>2001</v>
      </c>
      <c r="B5" s="648" t="s">
        <v>56</v>
      </c>
      <c r="C5" s="652">
        <v>26.8311380539776</v>
      </c>
      <c r="D5" s="653">
        <v>27.0198154175721</v>
      </c>
      <c r="E5" s="653">
        <v>26.7739161648517</v>
      </c>
      <c r="F5" s="654">
        <v>26.6053573422229</v>
      </c>
    </row>
    <row r="6" spans="1:6" ht="15" customHeight="1">
      <c r="A6" s="954"/>
      <c r="B6" s="650" t="s">
        <v>58</v>
      </c>
      <c r="C6" s="655">
        <v>22.4545398687561</v>
      </c>
      <c r="D6" s="656">
        <v>22.6231498275183</v>
      </c>
      <c r="E6" s="656">
        <v>22.4233382282521</v>
      </c>
      <c r="F6" s="654">
        <v>22.2308299693822</v>
      </c>
    </row>
    <row r="7" spans="1:8" ht="15" customHeight="1">
      <c r="A7" s="953">
        <v>2002</v>
      </c>
      <c r="B7" s="649" t="s">
        <v>56</v>
      </c>
      <c r="C7" s="657">
        <v>27.3555212440375</v>
      </c>
      <c r="D7" s="658">
        <v>27.3944401444436</v>
      </c>
      <c r="E7" s="658">
        <v>27.345226741405</v>
      </c>
      <c r="F7" s="654">
        <v>27.2988703101279</v>
      </c>
      <c r="H7" s="361"/>
    </row>
    <row r="8" spans="1:8" ht="15" customHeight="1">
      <c r="A8" s="954"/>
      <c r="B8" s="649" t="s">
        <v>58</v>
      </c>
      <c r="C8" s="657">
        <v>23.1772137055618</v>
      </c>
      <c r="D8" s="658">
        <v>23.2385351406513</v>
      </c>
      <c r="E8" s="658">
        <v>23.0623907885125</v>
      </c>
      <c r="F8" s="654">
        <v>23.1968936640541</v>
      </c>
      <c r="H8" s="361"/>
    </row>
    <row r="9" spans="1:8" ht="15" customHeight="1">
      <c r="A9" s="953">
        <v>2003</v>
      </c>
      <c r="B9" s="649" t="s">
        <v>56</v>
      </c>
      <c r="C9" s="659">
        <v>27.2517017023435</v>
      </c>
      <c r="D9" s="660">
        <v>27.2842542521247</v>
      </c>
      <c r="E9" s="660">
        <v>27.5800834676677</v>
      </c>
      <c r="F9" s="654">
        <v>26.8483600557012</v>
      </c>
      <c r="H9" s="361"/>
    </row>
    <row r="10" spans="1:8" ht="15" customHeight="1">
      <c r="A10" s="954"/>
      <c r="B10" s="649" t="s">
        <v>58</v>
      </c>
      <c r="C10" s="659">
        <v>22.9889788132038</v>
      </c>
      <c r="D10" s="660">
        <v>23.0370913746453</v>
      </c>
      <c r="E10" s="660">
        <v>23.2057005565546</v>
      </c>
      <c r="F10" s="654">
        <v>22.6761410759406</v>
      </c>
      <c r="H10" s="361"/>
    </row>
    <row r="11" spans="1:8" ht="15" customHeight="1">
      <c r="A11" s="953">
        <v>2004</v>
      </c>
      <c r="B11" s="649" t="s">
        <v>56</v>
      </c>
      <c r="C11" s="659">
        <v>27.1947243527547</v>
      </c>
      <c r="D11" s="660">
        <v>27.1921118304283</v>
      </c>
      <c r="E11" s="660">
        <v>27.2480674323695</v>
      </c>
      <c r="F11" s="654">
        <v>27.1474906525818</v>
      </c>
      <c r="H11" s="361"/>
    </row>
    <row r="12" spans="1:8" ht="15" customHeight="1">
      <c r="A12" s="954"/>
      <c r="B12" s="649" t="s">
        <v>58</v>
      </c>
      <c r="C12" s="659">
        <v>22.9715859978847</v>
      </c>
      <c r="D12" s="660">
        <v>22.9933433064174</v>
      </c>
      <c r="E12" s="660">
        <v>22.951996291906</v>
      </c>
      <c r="F12" s="654">
        <v>22.9542906169827</v>
      </c>
      <c r="H12" s="361"/>
    </row>
    <row r="13" spans="1:8" ht="15" customHeight="1">
      <c r="A13" s="953">
        <v>2005</v>
      </c>
      <c r="B13" s="649" t="s">
        <v>56</v>
      </c>
      <c r="C13" s="659">
        <v>27.1880204635112</v>
      </c>
      <c r="D13" s="660">
        <v>27.3031736347069</v>
      </c>
      <c r="E13" s="660">
        <v>27.2130540646886</v>
      </c>
      <c r="F13" s="654">
        <v>26.9632708275356</v>
      </c>
      <c r="H13" s="361"/>
    </row>
    <row r="14" spans="1:8" ht="15" customHeight="1">
      <c r="A14" s="954"/>
      <c r="B14" s="649" t="s">
        <v>58</v>
      </c>
      <c r="C14" s="659">
        <v>22.9375519333803</v>
      </c>
      <c r="D14" s="660">
        <v>23.1060873668386</v>
      </c>
      <c r="E14" s="660">
        <v>22.8580246550269</v>
      </c>
      <c r="F14" s="654">
        <v>22.7266321557826</v>
      </c>
      <c r="H14" s="361"/>
    </row>
    <row r="15" spans="1:8" ht="15" customHeight="1">
      <c r="A15" s="953">
        <v>2006</v>
      </c>
      <c r="B15" s="649" t="s">
        <v>56</v>
      </c>
      <c r="C15" s="659">
        <v>27.3117212292967</v>
      </c>
      <c r="D15" s="660">
        <v>27.546075629405</v>
      </c>
      <c r="E15" s="660">
        <v>27.415732200596</v>
      </c>
      <c r="F15" s="654">
        <v>26.8215779868034</v>
      </c>
      <c r="H15" s="361"/>
    </row>
    <row r="16" spans="1:8" ht="15" customHeight="1">
      <c r="A16" s="954"/>
      <c r="B16" s="649" t="s">
        <v>58</v>
      </c>
      <c r="C16" s="659">
        <v>23.095926458644</v>
      </c>
      <c r="D16" s="660">
        <v>23.3773831824616</v>
      </c>
      <c r="E16" s="660">
        <v>23.0389220285953</v>
      </c>
      <c r="F16" s="654">
        <v>22.6827547859042</v>
      </c>
      <c r="H16" s="361"/>
    </row>
    <row r="17" spans="1:8" ht="15" customHeight="1">
      <c r="A17" s="953">
        <v>2007</v>
      </c>
      <c r="B17" s="649" t="s">
        <v>56</v>
      </c>
      <c r="C17" s="659">
        <v>27.319816464689</v>
      </c>
      <c r="D17" s="660">
        <v>27.5107890313528</v>
      </c>
      <c r="E17" s="660">
        <v>27.4365239619243</v>
      </c>
      <c r="F17" s="654">
        <v>26.8676583813627</v>
      </c>
      <c r="H17" s="361"/>
    </row>
    <row r="18" spans="1:8" ht="15" customHeight="1">
      <c r="A18" s="954"/>
      <c r="B18" s="649" t="s">
        <v>58</v>
      </c>
      <c r="C18" s="659">
        <v>23.1207694287504</v>
      </c>
      <c r="D18" s="660">
        <v>23.3414726547267</v>
      </c>
      <c r="E18" s="660">
        <v>23.2197247951262</v>
      </c>
      <c r="F18" s="654">
        <v>22.6339200656124</v>
      </c>
      <c r="H18" s="361"/>
    </row>
    <row r="19" spans="1:8" ht="15" customHeight="1">
      <c r="A19" s="953">
        <v>2008</v>
      </c>
      <c r="B19" s="649" t="s">
        <v>56</v>
      </c>
      <c r="C19" s="659">
        <v>27.6752192856774</v>
      </c>
      <c r="D19" s="660">
        <v>27.8359713515033</v>
      </c>
      <c r="E19" s="660">
        <v>27.8305586462246</v>
      </c>
      <c r="F19" s="654">
        <v>27.2173779754942</v>
      </c>
      <c r="H19" s="361"/>
    </row>
    <row r="20" spans="1:8" ht="15" customHeight="1">
      <c r="A20" s="954"/>
      <c r="B20" s="649" t="s">
        <v>58</v>
      </c>
      <c r="C20" s="659">
        <v>23.3778066178821</v>
      </c>
      <c r="D20" s="660">
        <v>23.6196799433743</v>
      </c>
      <c r="E20" s="660">
        <v>23.435879637366</v>
      </c>
      <c r="F20" s="654">
        <v>22.8662829754699</v>
      </c>
      <c r="H20" s="361"/>
    </row>
    <row r="21" spans="1:8" ht="15" customHeight="1">
      <c r="A21" s="953">
        <v>2009</v>
      </c>
      <c r="B21" s="649" t="s">
        <v>56</v>
      </c>
      <c r="C21" s="659">
        <v>27.9728224076102</v>
      </c>
      <c r="D21" s="660">
        <v>28.0757542780383</v>
      </c>
      <c r="E21" s="660">
        <v>28.1993541661344</v>
      </c>
      <c r="F21" s="654">
        <v>27.536953072793</v>
      </c>
      <c r="H21" s="361"/>
    </row>
    <row r="22" spans="1:8" ht="15" customHeight="1">
      <c r="A22" s="954"/>
      <c r="B22" s="649" t="s">
        <v>58</v>
      </c>
      <c r="C22" s="659">
        <v>23.5583163321359</v>
      </c>
      <c r="D22" s="660">
        <v>23.7998009408582</v>
      </c>
      <c r="E22" s="660">
        <v>23.7175120426903</v>
      </c>
      <c r="F22" s="654">
        <v>22.9179595218899</v>
      </c>
      <c r="H22" s="361"/>
    </row>
    <row r="23" spans="1:8" ht="15" customHeight="1">
      <c r="A23" s="953">
        <v>2010</v>
      </c>
      <c r="B23" s="649" t="s">
        <v>56</v>
      </c>
      <c r="C23" s="659">
        <v>28.1276502640722</v>
      </c>
      <c r="D23" s="660">
        <v>28.3205298356797</v>
      </c>
      <c r="E23" s="660">
        <v>28.2861221859727</v>
      </c>
      <c r="F23" s="654">
        <v>27.5588628309226</v>
      </c>
      <c r="H23" s="361"/>
    </row>
    <row r="24" spans="1:8" ht="15" customHeight="1">
      <c r="A24" s="954"/>
      <c r="B24" s="649" t="s">
        <v>58</v>
      </c>
      <c r="C24" s="659">
        <v>23.6769213351499</v>
      </c>
      <c r="D24" s="660">
        <v>24.0248091973039</v>
      </c>
      <c r="E24" s="660">
        <v>23.8015346921253</v>
      </c>
      <c r="F24" s="654">
        <v>22.8165541294936</v>
      </c>
      <c r="H24" s="361"/>
    </row>
    <row r="25" spans="1:8" ht="15" customHeight="1">
      <c r="A25" s="953">
        <v>2011</v>
      </c>
      <c r="B25" s="649" t="s">
        <v>56</v>
      </c>
      <c r="C25" s="659">
        <v>28.2639118429818</v>
      </c>
      <c r="D25" s="660">
        <v>28.4807985424226</v>
      </c>
      <c r="E25" s="660">
        <v>28.3416884055176</v>
      </c>
      <c r="F25" s="654">
        <v>27.6902290263695</v>
      </c>
      <c r="H25" s="361"/>
    </row>
    <row r="26" spans="1:8" ht="15" customHeight="1">
      <c r="A26" s="954"/>
      <c r="B26" s="649" t="s">
        <v>58</v>
      </c>
      <c r="C26" s="659">
        <v>23.9706392970153</v>
      </c>
      <c r="D26" s="660">
        <v>24.2395838563295</v>
      </c>
      <c r="E26" s="660">
        <v>24.0871449428834</v>
      </c>
      <c r="F26" s="654">
        <v>23.2328449949988</v>
      </c>
      <c r="H26" s="361"/>
    </row>
    <row r="27" spans="1:8" ht="15" customHeight="1">
      <c r="A27" s="953">
        <v>2012</v>
      </c>
      <c r="B27" s="649" t="s">
        <v>56</v>
      </c>
      <c r="C27" s="659">
        <v>28.6814988324526</v>
      </c>
      <c r="D27" s="660">
        <v>28.72893602727</v>
      </c>
      <c r="E27" s="660">
        <v>28.846845854908</v>
      </c>
      <c r="F27" s="654">
        <v>28.3823072325746</v>
      </c>
      <c r="H27" s="361"/>
    </row>
    <row r="28" spans="1:8" ht="15" customHeight="1">
      <c r="A28" s="954"/>
      <c r="B28" s="649" t="s">
        <v>58</v>
      </c>
      <c r="C28" s="659">
        <v>24.368721616784</v>
      </c>
      <c r="D28" s="660">
        <v>24.5504061668443</v>
      </c>
      <c r="E28" s="660">
        <v>24.529860523019</v>
      </c>
      <c r="F28" s="654">
        <v>23.7522325124275</v>
      </c>
      <c r="H28" s="361"/>
    </row>
    <row r="29" spans="1:8" ht="15" customHeight="1">
      <c r="A29" s="953">
        <v>2013</v>
      </c>
      <c r="B29" s="649" t="s">
        <v>56</v>
      </c>
      <c r="C29" s="659">
        <v>28.6052777881303</v>
      </c>
      <c r="D29" s="660">
        <v>28.783005066686</v>
      </c>
      <c r="E29" s="660">
        <v>28.7225496889892</v>
      </c>
      <c r="F29" s="654">
        <v>28.0191050089232</v>
      </c>
      <c r="H29" s="361"/>
    </row>
    <row r="30" spans="1:8" ht="15" customHeight="1">
      <c r="A30" s="954"/>
      <c r="B30" s="649" t="s">
        <v>58</v>
      </c>
      <c r="C30" s="659">
        <v>24.3510163695237</v>
      </c>
      <c r="D30" s="660">
        <v>24.6612532747068</v>
      </c>
      <c r="E30" s="660">
        <v>24.3780836374956</v>
      </c>
      <c r="F30" s="654">
        <v>23.529647177121</v>
      </c>
      <c r="H30" s="361"/>
    </row>
    <row r="31" spans="1:8" ht="15" customHeight="1">
      <c r="A31" s="953">
        <v>2014</v>
      </c>
      <c r="B31" s="649" t="s">
        <v>56</v>
      </c>
      <c r="C31" s="659">
        <v>28.7017707296877</v>
      </c>
      <c r="D31" s="660">
        <v>28.9841896857457</v>
      </c>
      <c r="E31" s="660">
        <v>28.6291399343873</v>
      </c>
      <c r="F31" s="654">
        <v>28.0764178153016</v>
      </c>
      <c r="H31" s="361"/>
    </row>
    <row r="32" spans="1:8" ht="15" customHeight="1">
      <c r="A32" s="954"/>
      <c r="B32" s="649" t="s">
        <v>58</v>
      </c>
      <c r="C32" s="659">
        <v>24.5451654849898</v>
      </c>
      <c r="D32" s="660">
        <v>24.845694583736</v>
      </c>
      <c r="E32" s="660">
        <v>24.590615939077</v>
      </c>
      <c r="F32" s="654">
        <v>23.7229018406643</v>
      </c>
      <c r="H32" s="361"/>
    </row>
    <row r="33" spans="1:8" ht="15" customHeight="1">
      <c r="A33" s="953">
        <v>2015</v>
      </c>
      <c r="B33" s="649" t="s">
        <v>56</v>
      </c>
      <c r="C33" s="659">
        <v>29.0278962513592</v>
      </c>
      <c r="D33" s="660">
        <v>29.2944284241639</v>
      </c>
      <c r="E33" s="660">
        <v>29.0727565930375</v>
      </c>
      <c r="F33" s="654">
        <v>28.2642386089546</v>
      </c>
      <c r="H33" s="361"/>
    </row>
    <row r="34" spans="1:8" ht="15" customHeight="1">
      <c r="A34" s="954"/>
      <c r="B34" s="649" t="s">
        <v>58</v>
      </c>
      <c r="C34" s="659">
        <v>24.9135807492689</v>
      </c>
      <c r="D34" s="660">
        <v>25.2380543510398</v>
      </c>
      <c r="E34" s="660">
        <v>25.0542021685824</v>
      </c>
      <c r="F34" s="654">
        <v>23.8769098791047</v>
      </c>
      <c r="H34" s="361"/>
    </row>
    <row r="35" spans="1:8" ht="15" customHeight="1">
      <c r="A35" s="953">
        <v>2016</v>
      </c>
      <c r="B35" s="649" t="s">
        <v>56</v>
      </c>
      <c r="C35" s="659">
        <v>29.3174665865146</v>
      </c>
      <c r="D35" s="660">
        <v>29.6196432498022</v>
      </c>
      <c r="E35" s="660">
        <v>29.2339383358923</v>
      </c>
      <c r="F35" s="654">
        <v>28.5928354405946</v>
      </c>
      <c r="H35" s="361"/>
    </row>
    <row r="36" spans="1:8" ht="15" customHeight="1">
      <c r="A36" s="954"/>
      <c r="B36" s="649" t="s">
        <v>58</v>
      </c>
      <c r="C36" s="659">
        <v>25.1590133370128</v>
      </c>
      <c r="D36" s="660">
        <v>25.4474216273007</v>
      </c>
      <c r="E36" s="660">
        <v>25.2185714337147</v>
      </c>
      <c r="F36" s="654">
        <v>24.2774350409494</v>
      </c>
      <c r="H36" s="361"/>
    </row>
    <row r="37" spans="1:8" ht="15" customHeight="1">
      <c r="A37" s="953">
        <v>2017</v>
      </c>
      <c r="B37" s="649" t="s">
        <v>56</v>
      </c>
      <c r="C37" s="659">
        <v>29.3985562502103</v>
      </c>
      <c r="D37" s="660">
        <v>29.51481807302</v>
      </c>
      <c r="E37" s="660">
        <v>29.4818315068979</v>
      </c>
      <c r="F37" s="654">
        <v>28.968806728309</v>
      </c>
      <c r="H37" s="361"/>
    </row>
    <row r="38" spans="1:8" ht="15" customHeight="1">
      <c r="A38" s="954"/>
      <c r="B38" s="649" t="s">
        <v>58</v>
      </c>
      <c r="C38" s="659">
        <v>25.3944236029635</v>
      </c>
      <c r="D38" s="660">
        <v>25.5242648346918</v>
      </c>
      <c r="E38" s="660">
        <v>25.6382870082157</v>
      </c>
      <c r="F38" s="654">
        <v>24.7124159178324</v>
      </c>
      <c r="H38" s="361"/>
    </row>
    <row r="39" spans="1:8" ht="15" customHeight="1">
      <c r="A39" s="953">
        <v>2018</v>
      </c>
      <c r="B39" s="649" t="s">
        <v>56</v>
      </c>
      <c r="C39" s="659">
        <v>29.6515393358298</v>
      </c>
      <c r="D39" s="660">
        <v>29.749627670519</v>
      </c>
      <c r="E39" s="660">
        <v>29.5799595484788</v>
      </c>
      <c r="F39" s="654">
        <v>29.4615334191558</v>
      </c>
      <c r="H39" s="361"/>
    </row>
    <row r="40" spans="1:8" ht="15" customHeight="1">
      <c r="A40" s="954"/>
      <c r="B40" s="649" t="s">
        <v>58</v>
      </c>
      <c r="C40" s="659">
        <v>25.6724933464571</v>
      </c>
      <c r="D40" s="660">
        <v>25.8975957165771</v>
      </c>
      <c r="E40" s="660">
        <v>25.7235955138347</v>
      </c>
      <c r="F40" s="654">
        <v>24.930613175416</v>
      </c>
      <c r="H40" s="361"/>
    </row>
    <row r="41" spans="1:8" ht="15" customHeight="1">
      <c r="A41" s="953">
        <v>2019</v>
      </c>
      <c r="B41" s="649" t="s">
        <v>56</v>
      </c>
      <c r="C41" s="659">
        <v>29.84613971080125</v>
      </c>
      <c r="D41" s="660">
        <v>30.03890132779458</v>
      </c>
      <c r="E41" s="660">
        <v>29.552124438701277</v>
      </c>
      <c r="F41" s="654">
        <v>29.641396076376775</v>
      </c>
      <c r="H41" s="361"/>
    </row>
    <row r="42" spans="1:8" ht="15" customHeight="1">
      <c r="A42" s="954"/>
      <c r="B42" s="649" t="s">
        <v>58</v>
      </c>
      <c r="C42" s="659">
        <v>26.15334168057358</v>
      </c>
      <c r="D42" s="660">
        <v>26.379271286487153</v>
      </c>
      <c r="E42" s="660">
        <v>26.053671947300707</v>
      </c>
      <c r="F42" s="654">
        <v>25.603962862574924</v>
      </c>
      <c r="H42" s="361"/>
    </row>
    <row r="43" spans="1:8" ht="15" customHeight="1">
      <c r="A43" s="953">
        <v>2020</v>
      </c>
      <c r="B43" s="649" t="s">
        <v>56</v>
      </c>
      <c r="C43" s="659">
        <v>29.8866306309919</v>
      </c>
      <c r="D43" s="660">
        <v>29.930058151258</v>
      </c>
      <c r="E43" s="660">
        <v>29.9794034657706</v>
      </c>
      <c r="F43" s="654">
        <v>29.632568613168</v>
      </c>
      <c r="H43" s="361"/>
    </row>
    <row r="44" spans="1:8" ht="15" customHeight="1">
      <c r="A44" s="954"/>
      <c r="B44" s="649" t="s">
        <v>58</v>
      </c>
      <c r="C44" s="659">
        <v>26.4032168445751</v>
      </c>
      <c r="D44" s="660">
        <v>26.5574041762838</v>
      </c>
      <c r="E44" s="660">
        <v>26.5161183541266</v>
      </c>
      <c r="F44" s="654">
        <v>25.7770433802888</v>
      </c>
      <c r="H44" s="361"/>
    </row>
    <row r="45" spans="1:8" ht="15" customHeight="1">
      <c r="A45" s="953" t="s">
        <v>463</v>
      </c>
      <c r="B45" s="649" t="s">
        <v>56</v>
      </c>
      <c r="C45" s="659">
        <v>30.1294562445866</v>
      </c>
      <c r="D45" s="660">
        <v>30.1001400641377</v>
      </c>
      <c r="E45" s="660">
        <v>30.059063289334</v>
      </c>
      <c r="F45" s="654">
        <v>30.3080429978921</v>
      </c>
      <c r="H45" s="361"/>
    </row>
    <row r="46" spans="1:8" ht="15" customHeight="1">
      <c r="A46" s="954"/>
      <c r="B46" s="649" t="s">
        <v>58</v>
      </c>
      <c r="C46" s="659">
        <v>26.7870437409192</v>
      </c>
      <c r="D46" s="660">
        <v>26.858210178299</v>
      </c>
      <c r="E46" s="660">
        <v>26.8447382513957</v>
      </c>
      <c r="F46" s="654">
        <v>26.4941493610068</v>
      </c>
      <c r="H46" s="361"/>
    </row>
    <row r="47" spans="1:8" ht="15" customHeight="1">
      <c r="A47" s="955" t="s">
        <v>491</v>
      </c>
      <c r="B47" s="650" t="s">
        <v>56</v>
      </c>
      <c r="C47" s="711">
        <v>30.5800043606513</v>
      </c>
      <c r="D47" s="712">
        <v>30.7468117092021</v>
      </c>
      <c r="E47" s="712">
        <v>30.3624487781595</v>
      </c>
      <c r="F47" s="713">
        <v>30.3060735082933</v>
      </c>
      <c r="H47" s="361"/>
    </row>
    <row r="48" spans="1:8" ht="15" customHeight="1">
      <c r="A48" s="954"/>
      <c r="B48" s="649" t="s">
        <v>58</v>
      </c>
      <c r="C48" s="659">
        <v>27.3510862883442</v>
      </c>
      <c r="D48" s="660">
        <v>27.5309129011167</v>
      </c>
      <c r="E48" s="660">
        <v>27.2926708125436</v>
      </c>
      <c r="F48" s="654">
        <v>26.819238494175</v>
      </c>
      <c r="H48" s="361"/>
    </row>
    <row r="49" spans="1:8" ht="15" customHeight="1">
      <c r="A49" s="953">
        <v>2023</v>
      </c>
      <c r="B49" s="649" t="s">
        <v>56</v>
      </c>
      <c r="C49" s="659">
        <v>30.6642091122022</v>
      </c>
      <c r="D49" s="660">
        <v>30.7246635702558</v>
      </c>
      <c r="E49" s="660">
        <v>30.6440661419899</v>
      </c>
      <c r="F49" s="654">
        <v>30.4849721254226</v>
      </c>
      <c r="H49" s="361"/>
    </row>
    <row r="50" spans="1:8" ht="15" customHeight="1" thickBot="1">
      <c r="A50" s="963"/>
      <c r="B50" s="649" t="s">
        <v>58</v>
      </c>
      <c r="C50" s="659">
        <v>27.5728020173297</v>
      </c>
      <c r="D50" s="660">
        <v>27.6667033573376</v>
      </c>
      <c r="E50" s="660">
        <v>27.619755232867</v>
      </c>
      <c r="F50" s="654">
        <v>27.1826209963357</v>
      </c>
      <c r="H50" s="361"/>
    </row>
    <row r="51" spans="1:8" ht="14.25" customHeight="1" thickTop="1">
      <c r="A51" s="807"/>
      <c r="B51" s="807"/>
      <c r="C51" s="807"/>
      <c r="D51" s="807"/>
      <c r="E51" s="807"/>
      <c r="F51" s="807"/>
      <c r="H51" s="361"/>
    </row>
    <row r="52" spans="1:5" ht="14.25" customHeight="1">
      <c r="A52" s="792" t="s">
        <v>423</v>
      </c>
      <c r="B52" s="792"/>
      <c r="C52" s="803"/>
      <c r="D52" s="803"/>
      <c r="E52" s="803"/>
    </row>
    <row r="53" spans="1:5" ht="14.25" customHeight="1">
      <c r="A53" s="307" t="s">
        <v>484</v>
      </c>
      <c r="B53" s="307"/>
      <c r="C53" s="248"/>
      <c r="D53" s="248"/>
      <c r="E53" s="248"/>
    </row>
    <row r="54" spans="1:5" ht="14.25" customHeight="1">
      <c r="A54" s="792" t="s">
        <v>412</v>
      </c>
      <c r="B54" s="792"/>
      <c r="C54" s="792"/>
      <c r="D54" s="792"/>
      <c r="E54" s="792"/>
    </row>
    <row r="55" spans="1:5" ht="14.25" customHeight="1">
      <c r="A55" s="791" t="s">
        <v>413</v>
      </c>
      <c r="B55" s="791"/>
      <c r="C55" s="802"/>
      <c r="D55" s="802"/>
      <c r="E55" s="802"/>
    </row>
    <row r="58" ht="12.75">
      <c r="A58" t="s">
        <v>403</v>
      </c>
    </row>
    <row r="60" spans="2:3" ht="12.75">
      <c r="B60" s="248"/>
      <c r="C60" s="248"/>
    </row>
    <row r="61" spans="3:4" ht="12.75">
      <c r="C61" s="23" t="s">
        <v>15</v>
      </c>
      <c r="D61" s="362"/>
    </row>
    <row r="62" ht="12.75">
      <c r="D62" s="363"/>
    </row>
  </sheetData>
  <sheetProtection/>
  <mergeCells count="29">
    <mergeCell ref="A11:A12"/>
    <mergeCell ref="A54:E54"/>
    <mergeCell ref="A55:E55"/>
    <mergeCell ref="A51:F51"/>
    <mergeCell ref="A52:E52"/>
    <mergeCell ref="A21:A22"/>
    <mergeCell ref="A23:A24"/>
    <mergeCell ref="A41:A42"/>
    <mergeCell ref="A49:A50"/>
    <mergeCell ref="A37:A38"/>
    <mergeCell ref="A47:A48"/>
    <mergeCell ref="A25:A26"/>
    <mergeCell ref="A27:A28"/>
    <mergeCell ref="A29:A30"/>
    <mergeCell ref="A31:A32"/>
    <mergeCell ref="A2:F2"/>
    <mergeCell ref="A3:F3"/>
    <mergeCell ref="A5:A6"/>
    <mergeCell ref="A7:A8"/>
    <mergeCell ref="A9:A10"/>
    <mergeCell ref="A43:A44"/>
    <mergeCell ref="A45:A46"/>
    <mergeCell ref="A33:A34"/>
    <mergeCell ref="A19:A20"/>
    <mergeCell ref="A39:A40"/>
    <mergeCell ref="A13:A14"/>
    <mergeCell ref="A15:A16"/>
    <mergeCell ref="A17:A18"/>
    <mergeCell ref="A35:A36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9" width="15.75390625" style="0" customWidth="1"/>
  </cols>
  <sheetData>
    <row r="1" spans="1:19" ht="13.5" thickBot="1">
      <c r="A1" s="308" t="s">
        <v>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S1" s="309" t="s">
        <v>16</v>
      </c>
    </row>
    <row r="2" spans="1:19" ht="24" customHeight="1" thickBot="1" thickTop="1">
      <c r="A2" s="956" t="s">
        <v>447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8"/>
    </row>
    <row r="3" spans="1:19" ht="42" customHeight="1" thickBot="1">
      <c r="A3" s="959" t="s">
        <v>428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1"/>
    </row>
    <row r="4" spans="1:19" ht="36" customHeight="1" thickBot="1">
      <c r="A4" s="665" t="s">
        <v>160</v>
      </c>
      <c r="B4" s="651" t="s">
        <v>422</v>
      </c>
      <c r="C4" s="651"/>
      <c r="D4" s="646" t="s">
        <v>55</v>
      </c>
      <c r="E4" s="646" t="s">
        <v>429</v>
      </c>
      <c r="F4" s="646" t="s">
        <v>430</v>
      </c>
      <c r="G4" s="314" t="s">
        <v>64</v>
      </c>
      <c r="H4" s="646" t="s">
        <v>65</v>
      </c>
      <c r="I4" s="314" t="s">
        <v>66</v>
      </c>
      <c r="J4" s="314" t="s">
        <v>67</v>
      </c>
      <c r="K4" s="314" t="s">
        <v>68</v>
      </c>
      <c r="L4" s="314" t="s">
        <v>69</v>
      </c>
      <c r="M4" s="646" t="s">
        <v>70</v>
      </c>
      <c r="N4" s="314" t="s">
        <v>71</v>
      </c>
      <c r="O4" s="314" t="s">
        <v>72</v>
      </c>
      <c r="P4" s="314" t="s">
        <v>73</v>
      </c>
      <c r="Q4" s="646" t="s">
        <v>74</v>
      </c>
      <c r="R4" s="646" t="s">
        <v>417</v>
      </c>
      <c r="S4" s="315" t="s">
        <v>427</v>
      </c>
    </row>
    <row r="5" spans="1:19" ht="15" customHeight="1">
      <c r="A5" s="800">
        <v>2001</v>
      </c>
      <c r="B5" s="966" t="s">
        <v>418</v>
      </c>
      <c r="C5" s="661" t="s">
        <v>56</v>
      </c>
      <c r="D5" s="667">
        <v>23821</v>
      </c>
      <c r="E5" s="667">
        <v>232</v>
      </c>
      <c r="F5" s="667">
        <v>1162</v>
      </c>
      <c r="G5" s="668">
        <v>11145</v>
      </c>
      <c r="H5" s="667">
        <v>7383</v>
      </c>
      <c r="I5" s="668">
        <v>1851</v>
      </c>
      <c r="J5" s="668">
        <v>768</v>
      </c>
      <c r="K5" s="668">
        <v>354</v>
      </c>
      <c r="L5" s="668">
        <v>245</v>
      </c>
      <c r="M5" s="667">
        <v>158</v>
      </c>
      <c r="N5" s="668">
        <v>142</v>
      </c>
      <c r="O5" s="668">
        <v>119</v>
      </c>
      <c r="P5" s="668">
        <v>138</v>
      </c>
      <c r="Q5" s="675">
        <v>71</v>
      </c>
      <c r="R5" s="675">
        <v>53</v>
      </c>
      <c r="S5" s="676" t="s">
        <v>161</v>
      </c>
    </row>
    <row r="6" spans="1:19" ht="15" customHeight="1">
      <c r="A6" s="964"/>
      <c r="B6" s="967"/>
      <c r="C6" s="662" t="s">
        <v>58</v>
      </c>
      <c r="D6" s="669">
        <v>23821</v>
      </c>
      <c r="E6" s="669">
        <v>4582</v>
      </c>
      <c r="F6" s="669">
        <v>5221</v>
      </c>
      <c r="G6" s="670">
        <v>9001</v>
      </c>
      <c r="H6" s="669">
        <v>2916</v>
      </c>
      <c r="I6" s="670">
        <v>922</v>
      </c>
      <c r="J6" s="670">
        <v>567</v>
      </c>
      <c r="K6" s="670">
        <v>224</v>
      </c>
      <c r="L6" s="670">
        <v>153</v>
      </c>
      <c r="M6" s="669">
        <v>82</v>
      </c>
      <c r="N6" s="670">
        <v>63</v>
      </c>
      <c r="O6" s="670">
        <v>31</v>
      </c>
      <c r="P6" s="670">
        <v>31</v>
      </c>
      <c r="Q6" s="677">
        <v>17</v>
      </c>
      <c r="R6" s="677">
        <v>11</v>
      </c>
      <c r="S6" s="678" t="s">
        <v>161</v>
      </c>
    </row>
    <row r="7" spans="1:21" ht="15" customHeight="1">
      <c r="A7" s="964"/>
      <c r="B7" s="968" t="s">
        <v>419</v>
      </c>
      <c r="C7" s="663" t="s">
        <v>56</v>
      </c>
      <c r="D7" s="671">
        <v>10040</v>
      </c>
      <c r="E7" s="671">
        <v>67</v>
      </c>
      <c r="F7" s="671">
        <v>399</v>
      </c>
      <c r="G7" s="672">
        <v>4548</v>
      </c>
      <c r="H7" s="671">
        <v>3343</v>
      </c>
      <c r="I7" s="672">
        <v>819</v>
      </c>
      <c r="J7" s="672">
        <v>324</v>
      </c>
      <c r="K7" s="672">
        <v>153</v>
      </c>
      <c r="L7" s="672">
        <v>110</v>
      </c>
      <c r="M7" s="671">
        <v>61</v>
      </c>
      <c r="N7" s="672">
        <v>52</v>
      </c>
      <c r="O7" s="672">
        <v>53</v>
      </c>
      <c r="P7" s="672">
        <v>63</v>
      </c>
      <c r="Q7" s="679">
        <v>33</v>
      </c>
      <c r="R7" s="679">
        <v>15</v>
      </c>
      <c r="S7" s="678" t="s">
        <v>161</v>
      </c>
      <c r="U7" s="361"/>
    </row>
    <row r="8" spans="1:21" ht="15" customHeight="1">
      <c r="A8" s="964"/>
      <c r="B8" s="969"/>
      <c r="C8" s="663" t="s">
        <v>58</v>
      </c>
      <c r="D8" s="671">
        <v>10040</v>
      </c>
      <c r="E8" s="671">
        <v>1766</v>
      </c>
      <c r="F8" s="671">
        <v>2126</v>
      </c>
      <c r="G8" s="672">
        <v>3908</v>
      </c>
      <c r="H8" s="671">
        <v>1340</v>
      </c>
      <c r="I8" s="672">
        <v>416</v>
      </c>
      <c r="J8" s="672">
        <v>240</v>
      </c>
      <c r="K8" s="672">
        <v>94</v>
      </c>
      <c r="L8" s="672">
        <v>55</v>
      </c>
      <c r="M8" s="671">
        <v>33</v>
      </c>
      <c r="N8" s="672">
        <v>24</v>
      </c>
      <c r="O8" s="672">
        <v>15</v>
      </c>
      <c r="P8" s="672">
        <v>13</v>
      </c>
      <c r="Q8" s="679">
        <v>5</v>
      </c>
      <c r="R8" s="679">
        <v>5</v>
      </c>
      <c r="S8" s="678" t="s">
        <v>161</v>
      </c>
      <c r="U8" s="361"/>
    </row>
    <row r="9" spans="1:21" ht="15" customHeight="1">
      <c r="A9" s="964"/>
      <c r="B9" s="968" t="s">
        <v>420</v>
      </c>
      <c r="C9" s="663" t="s">
        <v>56</v>
      </c>
      <c r="D9" s="671">
        <v>7221</v>
      </c>
      <c r="E9" s="671">
        <v>59</v>
      </c>
      <c r="F9" s="671">
        <v>349</v>
      </c>
      <c r="G9" s="672">
        <v>3283</v>
      </c>
      <c r="H9" s="671">
        <v>2363</v>
      </c>
      <c r="I9" s="672">
        <v>606</v>
      </c>
      <c r="J9" s="672">
        <v>227</v>
      </c>
      <c r="K9" s="672">
        <v>89</v>
      </c>
      <c r="L9" s="672">
        <v>58</v>
      </c>
      <c r="M9" s="671">
        <v>49</v>
      </c>
      <c r="N9" s="672">
        <v>37</v>
      </c>
      <c r="O9" s="672">
        <v>26</v>
      </c>
      <c r="P9" s="672">
        <v>35</v>
      </c>
      <c r="Q9" s="680">
        <v>23</v>
      </c>
      <c r="R9" s="680">
        <v>17</v>
      </c>
      <c r="S9" s="678" t="s">
        <v>161</v>
      </c>
      <c r="U9" s="361"/>
    </row>
    <row r="10" spans="1:21" ht="15" customHeight="1">
      <c r="A10" s="964"/>
      <c r="B10" s="969"/>
      <c r="C10" s="663" t="s">
        <v>58</v>
      </c>
      <c r="D10" s="671">
        <v>7221</v>
      </c>
      <c r="E10" s="671">
        <v>1290</v>
      </c>
      <c r="F10" s="671">
        <v>1627</v>
      </c>
      <c r="G10" s="672">
        <v>2836</v>
      </c>
      <c r="H10" s="671">
        <v>885</v>
      </c>
      <c r="I10" s="672">
        <v>265</v>
      </c>
      <c r="J10" s="672">
        <v>138</v>
      </c>
      <c r="K10" s="672">
        <v>63</v>
      </c>
      <c r="L10" s="672">
        <v>48</v>
      </c>
      <c r="M10" s="671">
        <v>25</v>
      </c>
      <c r="N10" s="672">
        <v>17</v>
      </c>
      <c r="O10" s="672">
        <v>7</v>
      </c>
      <c r="P10" s="672">
        <v>10</v>
      </c>
      <c r="Q10" s="680">
        <v>6</v>
      </c>
      <c r="R10" s="680">
        <v>4</v>
      </c>
      <c r="S10" s="678" t="s">
        <v>161</v>
      </c>
      <c r="U10" s="361"/>
    </row>
    <row r="11" spans="1:21" ht="15" customHeight="1">
      <c r="A11" s="964"/>
      <c r="B11" s="968" t="s">
        <v>421</v>
      </c>
      <c r="C11" s="663" t="s">
        <v>56</v>
      </c>
      <c r="D11" s="671">
        <v>6560</v>
      </c>
      <c r="E11" s="671">
        <v>106</v>
      </c>
      <c r="F11" s="671">
        <v>414</v>
      </c>
      <c r="G11" s="672">
        <v>3314</v>
      </c>
      <c r="H11" s="671">
        <v>1677</v>
      </c>
      <c r="I11" s="672">
        <v>426</v>
      </c>
      <c r="J11" s="672">
        <v>217</v>
      </c>
      <c r="K11" s="672">
        <v>112</v>
      </c>
      <c r="L11" s="672">
        <v>77</v>
      </c>
      <c r="M11" s="671">
        <v>48</v>
      </c>
      <c r="N11" s="672">
        <v>53</v>
      </c>
      <c r="O11" s="672">
        <v>40</v>
      </c>
      <c r="P11" s="672">
        <v>40</v>
      </c>
      <c r="Q11" s="680">
        <v>15</v>
      </c>
      <c r="R11" s="680">
        <v>21</v>
      </c>
      <c r="S11" s="678" t="s">
        <v>161</v>
      </c>
      <c r="U11" s="361"/>
    </row>
    <row r="12" spans="1:21" ht="15" customHeight="1" thickBot="1">
      <c r="A12" s="965"/>
      <c r="B12" s="970"/>
      <c r="C12" s="664" t="s">
        <v>58</v>
      </c>
      <c r="D12" s="673">
        <v>6560</v>
      </c>
      <c r="E12" s="673">
        <v>1526</v>
      </c>
      <c r="F12" s="673">
        <v>1468</v>
      </c>
      <c r="G12" s="674">
        <v>2257</v>
      </c>
      <c r="H12" s="673">
        <v>691</v>
      </c>
      <c r="I12" s="674">
        <v>241</v>
      </c>
      <c r="J12" s="674">
        <v>189</v>
      </c>
      <c r="K12" s="674">
        <v>67</v>
      </c>
      <c r="L12" s="674">
        <v>50</v>
      </c>
      <c r="M12" s="673">
        <v>24</v>
      </c>
      <c r="N12" s="674">
        <v>22</v>
      </c>
      <c r="O12" s="674">
        <v>9</v>
      </c>
      <c r="P12" s="674">
        <v>8</v>
      </c>
      <c r="Q12" s="681">
        <v>6</v>
      </c>
      <c r="R12" s="681">
        <v>2</v>
      </c>
      <c r="S12" s="682" t="s">
        <v>161</v>
      </c>
      <c r="U12" s="361"/>
    </row>
    <row r="13" spans="1:21" ht="15" customHeight="1">
      <c r="A13" s="800">
        <v>2002</v>
      </c>
      <c r="B13" s="966" t="s">
        <v>418</v>
      </c>
      <c r="C13" s="661" t="s">
        <v>56</v>
      </c>
      <c r="D13" s="667">
        <v>20689</v>
      </c>
      <c r="E13" s="667">
        <v>137</v>
      </c>
      <c r="F13" s="667">
        <v>858</v>
      </c>
      <c r="G13" s="668">
        <v>9075</v>
      </c>
      <c r="H13" s="667">
        <v>6986</v>
      </c>
      <c r="I13" s="668">
        <v>1701</v>
      </c>
      <c r="J13" s="668">
        <v>659</v>
      </c>
      <c r="K13" s="668">
        <v>337</v>
      </c>
      <c r="L13" s="668">
        <v>239</v>
      </c>
      <c r="M13" s="667">
        <v>156</v>
      </c>
      <c r="N13" s="668">
        <v>132</v>
      </c>
      <c r="O13" s="668">
        <v>130</v>
      </c>
      <c r="P13" s="668">
        <v>120</v>
      </c>
      <c r="Q13" s="683">
        <v>105</v>
      </c>
      <c r="R13" s="683">
        <v>54</v>
      </c>
      <c r="S13" s="676" t="s">
        <v>161</v>
      </c>
      <c r="U13" s="361"/>
    </row>
    <row r="14" spans="1:21" ht="15" customHeight="1">
      <c r="A14" s="964"/>
      <c r="B14" s="967"/>
      <c r="C14" s="663" t="s">
        <v>58</v>
      </c>
      <c r="D14" s="671">
        <v>20689</v>
      </c>
      <c r="E14" s="671">
        <v>2435</v>
      </c>
      <c r="F14" s="671">
        <v>4753</v>
      </c>
      <c r="G14" s="672">
        <v>8590</v>
      </c>
      <c r="H14" s="671">
        <v>2879</v>
      </c>
      <c r="I14" s="672">
        <v>905</v>
      </c>
      <c r="J14" s="672">
        <v>497</v>
      </c>
      <c r="K14" s="672">
        <v>249</v>
      </c>
      <c r="L14" s="672">
        <v>140</v>
      </c>
      <c r="M14" s="671">
        <v>93</v>
      </c>
      <c r="N14" s="672">
        <v>51</v>
      </c>
      <c r="O14" s="672">
        <v>42</v>
      </c>
      <c r="P14" s="672">
        <v>23</v>
      </c>
      <c r="Q14" s="680">
        <v>25</v>
      </c>
      <c r="R14" s="680">
        <v>7</v>
      </c>
      <c r="S14" s="678" t="s">
        <v>161</v>
      </c>
      <c r="U14" s="361"/>
    </row>
    <row r="15" spans="1:21" ht="15" customHeight="1">
      <c r="A15" s="964"/>
      <c r="B15" s="968" t="s">
        <v>419</v>
      </c>
      <c r="C15" s="663" t="s">
        <v>56</v>
      </c>
      <c r="D15" s="671">
        <v>9386</v>
      </c>
      <c r="E15" s="671">
        <v>46</v>
      </c>
      <c r="F15" s="671">
        <v>338</v>
      </c>
      <c r="G15" s="672">
        <v>4058</v>
      </c>
      <c r="H15" s="671">
        <v>3306</v>
      </c>
      <c r="I15" s="672">
        <v>770</v>
      </c>
      <c r="J15" s="672">
        <v>308</v>
      </c>
      <c r="K15" s="672">
        <v>162</v>
      </c>
      <c r="L15" s="672">
        <v>94</v>
      </c>
      <c r="M15" s="671">
        <v>74</v>
      </c>
      <c r="N15" s="672">
        <v>69</v>
      </c>
      <c r="O15" s="672">
        <v>52</v>
      </c>
      <c r="P15" s="672">
        <v>45</v>
      </c>
      <c r="Q15" s="680">
        <v>43</v>
      </c>
      <c r="R15" s="680">
        <v>21</v>
      </c>
      <c r="S15" s="678" t="s">
        <v>161</v>
      </c>
      <c r="U15" s="361"/>
    </row>
    <row r="16" spans="1:21" ht="15" customHeight="1">
      <c r="A16" s="964"/>
      <c r="B16" s="969"/>
      <c r="C16" s="663" t="s">
        <v>58</v>
      </c>
      <c r="D16" s="671">
        <v>9386</v>
      </c>
      <c r="E16" s="671">
        <v>1007</v>
      </c>
      <c r="F16" s="671">
        <v>2085</v>
      </c>
      <c r="G16" s="672">
        <v>3944</v>
      </c>
      <c r="H16" s="671">
        <v>1422</v>
      </c>
      <c r="I16" s="672">
        <v>467</v>
      </c>
      <c r="J16" s="672">
        <v>216</v>
      </c>
      <c r="K16" s="672">
        <v>91</v>
      </c>
      <c r="L16" s="672">
        <v>68</v>
      </c>
      <c r="M16" s="671">
        <v>33</v>
      </c>
      <c r="N16" s="672">
        <v>22</v>
      </c>
      <c r="O16" s="672">
        <v>11</v>
      </c>
      <c r="P16" s="672">
        <v>7</v>
      </c>
      <c r="Q16" s="680">
        <v>10</v>
      </c>
      <c r="R16" s="680">
        <v>3</v>
      </c>
      <c r="S16" s="678" t="s">
        <v>161</v>
      </c>
      <c r="U16" s="361"/>
    </row>
    <row r="17" spans="1:21" ht="15" customHeight="1">
      <c r="A17" s="964"/>
      <c r="B17" s="968" t="s">
        <v>420</v>
      </c>
      <c r="C17" s="663" t="s">
        <v>56</v>
      </c>
      <c r="D17" s="671">
        <v>5933</v>
      </c>
      <c r="E17" s="671">
        <v>30</v>
      </c>
      <c r="F17" s="671">
        <v>211</v>
      </c>
      <c r="G17" s="672">
        <v>2522</v>
      </c>
      <c r="H17" s="671">
        <v>2136</v>
      </c>
      <c r="I17" s="672">
        <v>544</v>
      </c>
      <c r="J17" s="672">
        <v>160</v>
      </c>
      <c r="K17" s="672">
        <v>74</v>
      </c>
      <c r="L17" s="672">
        <v>65</v>
      </c>
      <c r="M17" s="671">
        <v>47</v>
      </c>
      <c r="N17" s="672">
        <v>29</v>
      </c>
      <c r="O17" s="672">
        <v>36</v>
      </c>
      <c r="P17" s="672">
        <v>33</v>
      </c>
      <c r="Q17" s="680">
        <v>30</v>
      </c>
      <c r="R17" s="680">
        <v>16</v>
      </c>
      <c r="S17" s="678" t="s">
        <v>161</v>
      </c>
      <c r="U17" s="361"/>
    </row>
    <row r="18" spans="1:21" ht="15" customHeight="1">
      <c r="A18" s="964"/>
      <c r="B18" s="969"/>
      <c r="C18" s="663" t="s">
        <v>58</v>
      </c>
      <c r="D18" s="671">
        <v>5933</v>
      </c>
      <c r="E18" s="671">
        <v>649</v>
      </c>
      <c r="F18" s="671">
        <v>1386</v>
      </c>
      <c r="G18" s="672">
        <v>2564</v>
      </c>
      <c r="H18" s="671">
        <v>804</v>
      </c>
      <c r="I18" s="672">
        <v>224</v>
      </c>
      <c r="J18" s="672">
        <v>132</v>
      </c>
      <c r="K18" s="672">
        <v>68</v>
      </c>
      <c r="L18" s="672">
        <v>40</v>
      </c>
      <c r="M18" s="671">
        <v>31</v>
      </c>
      <c r="N18" s="672">
        <v>8</v>
      </c>
      <c r="O18" s="672">
        <v>17</v>
      </c>
      <c r="P18" s="672">
        <v>5</v>
      </c>
      <c r="Q18" s="680">
        <v>2</v>
      </c>
      <c r="R18" s="680">
        <v>3</v>
      </c>
      <c r="S18" s="678" t="s">
        <v>161</v>
      </c>
      <c r="U18" s="361"/>
    </row>
    <row r="19" spans="1:21" ht="15" customHeight="1">
      <c r="A19" s="964"/>
      <c r="B19" s="968" t="s">
        <v>421</v>
      </c>
      <c r="C19" s="663" t="s">
        <v>56</v>
      </c>
      <c r="D19" s="671">
        <v>5370</v>
      </c>
      <c r="E19" s="671">
        <v>61</v>
      </c>
      <c r="F19" s="671">
        <v>309</v>
      </c>
      <c r="G19" s="672">
        <v>2495</v>
      </c>
      <c r="H19" s="671">
        <v>1544</v>
      </c>
      <c r="I19" s="672">
        <v>387</v>
      </c>
      <c r="J19" s="672">
        <v>191</v>
      </c>
      <c r="K19" s="672">
        <v>101</v>
      </c>
      <c r="L19" s="672">
        <v>80</v>
      </c>
      <c r="M19" s="671">
        <v>35</v>
      </c>
      <c r="N19" s="672">
        <v>34</v>
      </c>
      <c r="O19" s="672">
        <v>42</v>
      </c>
      <c r="P19" s="672">
        <v>42</v>
      </c>
      <c r="Q19" s="680">
        <v>32</v>
      </c>
      <c r="R19" s="680">
        <v>17</v>
      </c>
      <c r="S19" s="678" t="s">
        <v>161</v>
      </c>
      <c r="U19" s="361"/>
    </row>
    <row r="20" spans="1:21" ht="15" customHeight="1" thickBot="1">
      <c r="A20" s="965"/>
      <c r="B20" s="970"/>
      <c r="C20" s="664" t="s">
        <v>58</v>
      </c>
      <c r="D20" s="673">
        <v>5370</v>
      </c>
      <c r="E20" s="673">
        <v>779</v>
      </c>
      <c r="F20" s="673">
        <v>1282</v>
      </c>
      <c r="G20" s="674">
        <v>2082</v>
      </c>
      <c r="H20" s="673">
        <v>653</v>
      </c>
      <c r="I20" s="674">
        <v>214</v>
      </c>
      <c r="J20" s="674">
        <v>149</v>
      </c>
      <c r="K20" s="674">
        <v>90</v>
      </c>
      <c r="L20" s="674">
        <v>32</v>
      </c>
      <c r="M20" s="673">
        <v>29</v>
      </c>
      <c r="N20" s="674">
        <v>21</v>
      </c>
      <c r="O20" s="674">
        <v>14</v>
      </c>
      <c r="P20" s="674">
        <v>11</v>
      </c>
      <c r="Q20" s="681">
        <v>13</v>
      </c>
      <c r="R20" s="681">
        <v>1</v>
      </c>
      <c r="S20" s="682" t="s">
        <v>161</v>
      </c>
      <c r="U20" s="361"/>
    </row>
    <row r="21" spans="1:21" ht="15" customHeight="1">
      <c r="A21" s="800">
        <v>2003</v>
      </c>
      <c r="B21" s="966" t="s">
        <v>418</v>
      </c>
      <c r="C21" s="661" t="s">
        <v>56</v>
      </c>
      <c r="D21" s="667">
        <v>23481</v>
      </c>
      <c r="E21" s="667">
        <v>104</v>
      </c>
      <c r="F21" s="667">
        <v>788</v>
      </c>
      <c r="G21" s="668">
        <v>10499</v>
      </c>
      <c r="H21" s="667">
        <v>8026</v>
      </c>
      <c r="I21" s="668">
        <v>1992</v>
      </c>
      <c r="J21" s="668">
        <v>727</v>
      </c>
      <c r="K21" s="668">
        <v>401</v>
      </c>
      <c r="L21" s="668">
        <v>246</v>
      </c>
      <c r="M21" s="667">
        <v>160</v>
      </c>
      <c r="N21" s="668">
        <v>130</v>
      </c>
      <c r="O21" s="668">
        <v>129</v>
      </c>
      <c r="P21" s="668">
        <v>116</v>
      </c>
      <c r="Q21" s="683">
        <v>100</v>
      </c>
      <c r="R21" s="683">
        <v>63</v>
      </c>
      <c r="S21" s="676" t="s">
        <v>161</v>
      </c>
      <c r="U21" s="361"/>
    </row>
    <row r="22" spans="1:21" ht="15" customHeight="1">
      <c r="A22" s="964"/>
      <c r="B22" s="967"/>
      <c r="C22" s="663" t="s">
        <v>58</v>
      </c>
      <c r="D22" s="671">
        <v>23481</v>
      </c>
      <c r="E22" s="671">
        <v>2992</v>
      </c>
      <c r="F22" s="671">
        <v>5523</v>
      </c>
      <c r="G22" s="672">
        <v>9673</v>
      </c>
      <c r="H22" s="671">
        <v>3174</v>
      </c>
      <c r="I22" s="672">
        <v>946</v>
      </c>
      <c r="J22" s="672">
        <v>498</v>
      </c>
      <c r="K22" s="672">
        <v>260</v>
      </c>
      <c r="L22" s="672">
        <v>165</v>
      </c>
      <c r="M22" s="671">
        <v>95</v>
      </c>
      <c r="N22" s="672">
        <v>54</v>
      </c>
      <c r="O22" s="672">
        <v>51</v>
      </c>
      <c r="P22" s="672">
        <v>23</v>
      </c>
      <c r="Q22" s="680">
        <v>16</v>
      </c>
      <c r="R22" s="680">
        <v>11</v>
      </c>
      <c r="S22" s="678" t="s">
        <v>161</v>
      </c>
      <c r="U22" s="361"/>
    </row>
    <row r="23" spans="1:21" ht="15" customHeight="1">
      <c r="A23" s="964"/>
      <c r="B23" s="968" t="s">
        <v>419</v>
      </c>
      <c r="C23" s="663" t="s">
        <v>56</v>
      </c>
      <c r="D23" s="671">
        <v>10806</v>
      </c>
      <c r="E23" s="671">
        <v>29</v>
      </c>
      <c r="F23" s="671">
        <v>310</v>
      </c>
      <c r="G23" s="672">
        <v>4679</v>
      </c>
      <c r="H23" s="671">
        <v>3917</v>
      </c>
      <c r="I23" s="672">
        <v>961</v>
      </c>
      <c r="J23" s="672">
        <v>323</v>
      </c>
      <c r="K23" s="672">
        <v>178</v>
      </c>
      <c r="L23" s="672">
        <v>109</v>
      </c>
      <c r="M23" s="671">
        <v>76</v>
      </c>
      <c r="N23" s="672">
        <v>56</v>
      </c>
      <c r="O23" s="672">
        <v>56</v>
      </c>
      <c r="P23" s="672">
        <v>52</v>
      </c>
      <c r="Q23" s="680">
        <v>32</v>
      </c>
      <c r="R23" s="680">
        <v>28</v>
      </c>
      <c r="S23" s="678" t="s">
        <v>161</v>
      </c>
      <c r="U23" s="361"/>
    </row>
    <row r="24" spans="1:21" ht="15" customHeight="1">
      <c r="A24" s="964"/>
      <c r="B24" s="969"/>
      <c r="C24" s="663" t="s">
        <v>58</v>
      </c>
      <c r="D24" s="671">
        <v>10806</v>
      </c>
      <c r="E24" s="671">
        <v>1251</v>
      </c>
      <c r="F24" s="671">
        <v>2477</v>
      </c>
      <c r="G24" s="672">
        <v>4531</v>
      </c>
      <c r="H24" s="671">
        <v>1602</v>
      </c>
      <c r="I24" s="672">
        <v>445</v>
      </c>
      <c r="J24" s="672">
        <v>226</v>
      </c>
      <c r="K24" s="672">
        <v>109</v>
      </c>
      <c r="L24" s="672">
        <v>67</v>
      </c>
      <c r="M24" s="671">
        <v>38</v>
      </c>
      <c r="N24" s="672">
        <v>21</v>
      </c>
      <c r="O24" s="672">
        <v>21</v>
      </c>
      <c r="P24" s="672">
        <v>7</v>
      </c>
      <c r="Q24" s="680">
        <v>8</v>
      </c>
      <c r="R24" s="680">
        <v>3</v>
      </c>
      <c r="S24" s="678" t="s">
        <v>161</v>
      </c>
      <c r="U24" s="361"/>
    </row>
    <row r="25" spans="1:21" ht="15" customHeight="1">
      <c r="A25" s="964"/>
      <c r="B25" s="968" t="s">
        <v>420</v>
      </c>
      <c r="C25" s="663" t="s">
        <v>56</v>
      </c>
      <c r="D25" s="671">
        <v>6506</v>
      </c>
      <c r="E25" s="671">
        <v>28</v>
      </c>
      <c r="F25" s="671">
        <v>196</v>
      </c>
      <c r="G25" s="672">
        <v>2779</v>
      </c>
      <c r="H25" s="671">
        <v>2315</v>
      </c>
      <c r="I25" s="672">
        <v>571</v>
      </c>
      <c r="J25" s="672">
        <v>212</v>
      </c>
      <c r="K25" s="672">
        <v>125</v>
      </c>
      <c r="L25" s="672">
        <v>56</v>
      </c>
      <c r="M25" s="671">
        <v>50</v>
      </c>
      <c r="N25" s="672">
        <v>41</v>
      </c>
      <c r="O25" s="672">
        <v>42</v>
      </c>
      <c r="P25" s="672">
        <v>36</v>
      </c>
      <c r="Q25" s="680">
        <v>39</v>
      </c>
      <c r="R25" s="680">
        <v>16</v>
      </c>
      <c r="S25" s="678" t="s">
        <v>161</v>
      </c>
      <c r="U25" s="361"/>
    </row>
    <row r="26" spans="1:21" ht="15" customHeight="1">
      <c r="A26" s="964"/>
      <c r="B26" s="969"/>
      <c r="C26" s="663" t="s">
        <v>58</v>
      </c>
      <c r="D26" s="671">
        <v>6506</v>
      </c>
      <c r="E26" s="671">
        <v>753</v>
      </c>
      <c r="F26" s="671">
        <v>1503</v>
      </c>
      <c r="G26" s="672">
        <v>2753</v>
      </c>
      <c r="H26" s="671">
        <v>887</v>
      </c>
      <c r="I26" s="672">
        <v>267</v>
      </c>
      <c r="J26" s="672">
        <v>131</v>
      </c>
      <c r="K26" s="672">
        <v>70</v>
      </c>
      <c r="L26" s="672">
        <v>50</v>
      </c>
      <c r="M26" s="671">
        <v>37</v>
      </c>
      <c r="N26" s="672">
        <v>21</v>
      </c>
      <c r="O26" s="672">
        <v>15</v>
      </c>
      <c r="P26" s="672">
        <v>9</v>
      </c>
      <c r="Q26" s="680">
        <v>4</v>
      </c>
      <c r="R26" s="680">
        <v>6</v>
      </c>
      <c r="S26" s="678" t="s">
        <v>161</v>
      </c>
      <c r="U26" s="361"/>
    </row>
    <row r="27" spans="1:21" ht="15" customHeight="1">
      <c r="A27" s="964"/>
      <c r="B27" s="968" t="s">
        <v>421</v>
      </c>
      <c r="C27" s="663" t="s">
        <v>56</v>
      </c>
      <c r="D27" s="671">
        <v>6169</v>
      </c>
      <c r="E27" s="671">
        <v>47</v>
      </c>
      <c r="F27" s="671">
        <v>282</v>
      </c>
      <c r="G27" s="672">
        <v>3041</v>
      </c>
      <c r="H27" s="671">
        <v>1794</v>
      </c>
      <c r="I27" s="672">
        <v>460</v>
      </c>
      <c r="J27" s="672">
        <v>192</v>
      </c>
      <c r="K27" s="672">
        <v>98</v>
      </c>
      <c r="L27" s="672">
        <v>81</v>
      </c>
      <c r="M27" s="671">
        <v>34</v>
      </c>
      <c r="N27" s="672">
        <v>33</v>
      </c>
      <c r="O27" s="672">
        <v>31</v>
      </c>
      <c r="P27" s="672">
        <v>28</v>
      </c>
      <c r="Q27" s="680">
        <v>29</v>
      </c>
      <c r="R27" s="680">
        <v>19</v>
      </c>
      <c r="S27" s="678" t="s">
        <v>161</v>
      </c>
      <c r="U27" s="361"/>
    </row>
    <row r="28" spans="1:21" ht="15" customHeight="1" thickBot="1">
      <c r="A28" s="965"/>
      <c r="B28" s="970"/>
      <c r="C28" s="664" t="s">
        <v>58</v>
      </c>
      <c r="D28" s="673">
        <v>6169</v>
      </c>
      <c r="E28" s="673">
        <v>988</v>
      </c>
      <c r="F28" s="673">
        <v>1543</v>
      </c>
      <c r="G28" s="674">
        <v>2389</v>
      </c>
      <c r="H28" s="673">
        <v>685</v>
      </c>
      <c r="I28" s="674">
        <v>234</v>
      </c>
      <c r="J28" s="674">
        <v>141</v>
      </c>
      <c r="K28" s="674">
        <v>81</v>
      </c>
      <c r="L28" s="674">
        <v>48</v>
      </c>
      <c r="M28" s="673">
        <v>20</v>
      </c>
      <c r="N28" s="674">
        <v>12</v>
      </c>
      <c r="O28" s="674">
        <v>15</v>
      </c>
      <c r="P28" s="674">
        <v>7</v>
      </c>
      <c r="Q28" s="681">
        <v>4</v>
      </c>
      <c r="R28" s="681">
        <v>2</v>
      </c>
      <c r="S28" s="682" t="s">
        <v>161</v>
      </c>
      <c r="U28" s="361"/>
    </row>
    <row r="29" spans="1:21" ht="15" customHeight="1">
      <c r="A29" s="800">
        <v>2004</v>
      </c>
      <c r="B29" s="966" t="s">
        <v>418</v>
      </c>
      <c r="C29" s="661" t="s">
        <v>56</v>
      </c>
      <c r="D29" s="667">
        <v>25574</v>
      </c>
      <c r="E29" s="667">
        <v>94</v>
      </c>
      <c r="F29" s="667">
        <v>777</v>
      </c>
      <c r="G29" s="668">
        <v>11175</v>
      </c>
      <c r="H29" s="667">
        <v>9102</v>
      </c>
      <c r="I29" s="668">
        <v>2281</v>
      </c>
      <c r="J29" s="668">
        <v>818</v>
      </c>
      <c r="K29" s="668">
        <v>418</v>
      </c>
      <c r="L29" s="668">
        <v>229</v>
      </c>
      <c r="M29" s="667">
        <v>181</v>
      </c>
      <c r="N29" s="668">
        <v>137</v>
      </c>
      <c r="O29" s="668">
        <v>109</v>
      </c>
      <c r="P29" s="668">
        <v>79</v>
      </c>
      <c r="Q29" s="683">
        <v>125</v>
      </c>
      <c r="R29" s="683">
        <v>49</v>
      </c>
      <c r="S29" s="676" t="s">
        <v>161</v>
      </c>
      <c r="U29" s="361"/>
    </row>
    <row r="30" spans="1:21" ht="15" customHeight="1">
      <c r="A30" s="964"/>
      <c r="B30" s="967"/>
      <c r="C30" s="663" t="s">
        <v>58</v>
      </c>
      <c r="D30" s="671">
        <v>25574</v>
      </c>
      <c r="E30" s="671">
        <v>3388</v>
      </c>
      <c r="F30" s="671">
        <v>5959</v>
      </c>
      <c r="G30" s="672">
        <v>10210</v>
      </c>
      <c r="H30" s="671">
        <v>3681</v>
      </c>
      <c r="I30" s="672">
        <v>1175</v>
      </c>
      <c r="J30" s="672">
        <v>488</v>
      </c>
      <c r="K30" s="672">
        <v>266</v>
      </c>
      <c r="L30" s="672">
        <v>143</v>
      </c>
      <c r="M30" s="671">
        <v>111</v>
      </c>
      <c r="N30" s="672">
        <v>58</v>
      </c>
      <c r="O30" s="672">
        <v>48</v>
      </c>
      <c r="P30" s="672">
        <v>22</v>
      </c>
      <c r="Q30" s="680">
        <v>17</v>
      </c>
      <c r="R30" s="680">
        <v>8</v>
      </c>
      <c r="S30" s="678" t="s">
        <v>161</v>
      </c>
      <c r="U30" s="361"/>
    </row>
    <row r="31" spans="1:21" ht="15" customHeight="1">
      <c r="A31" s="964"/>
      <c r="B31" s="968" t="s">
        <v>419</v>
      </c>
      <c r="C31" s="663" t="s">
        <v>56</v>
      </c>
      <c r="D31" s="671">
        <v>11726</v>
      </c>
      <c r="E31" s="671">
        <v>28</v>
      </c>
      <c r="F31" s="671">
        <v>287</v>
      </c>
      <c r="G31" s="672">
        <v>5070</v>
      </c>
      <c r="H31" s="671">
        <v>4370</v>
      </c>
      <c r="I31" s="672">
        <v>1030</v>
      </c>
      <c r="J31" s="672">
        <v>363</v>
      </c>
      <c r="K31" s="672">
        <v>189</v>
      </c>
      <c r="L31" s="672">
        <v>87</v>
      </c>
      <c r="M31" s="671">
        <v>79</v>
      </c>
      <c r="N31" s="672">
        <v>63</v>
      </c>
      <c r="O31" s="672">
        <v>43</v>
      </c>
      <c r="P31" s="672">
        <v>37</v>
      </c>
      <c r="Q31" s="680">
        <v>61</v>
      </c>
      <c r="R31" s="680">
        <v>19</v>
      </c>
      <c r="S31" s="678" t="s">
        <v>161</v>
      </c>
      <c r="U31" s="361"/>
    </row>
    <row r="32" spans="1:21" ht="15" customHeight="1">
      <c r="A32" s="964"/>
      <c r="B32" s="969"/>
      <c r="C32" s="663" t="s">
        <v>58</v>
      </c>
      <c r="D32" s="671">
        <v>11726</v>
      </c>
      <c r="E32" s="671">
        <v>1475</v>
      </c>
      <c r="F32" s="671">
        <v>2636</v>
      </c>
      <c r="G32" s="672">
        <v>4804</v>
      </c>
      <c r="H32" s="671">
        <v>1790</v>
      </c>
      <c r="I32" s="672">
        <v>524</v>
      </c>
      <c r="J32" s="672">
        <v>219</v>
      </c>
      <c r="K32" s="672">
        <v>105</v>
      </c>
      <c r="L32" s="672">
        <v>67</v>
      </c>
      <c r="M32" s="671">
        <v>41</v>
      </c>
      <c r="N32" s="672">
        <v>25</v>
      </c>
      <c r="O32" s="672">
        <v>25</v>
      </c>
      <c r="P32" s="672">
        <v>7</v>
      </c>
      <c r="Q32" s="680">
        <v>8</v>
      </c>
      <c r="R32" s="680" t="s">
        <v>161</v>
      </c>
      <c r="S32" s="678" t="s">
        <v>161</v>
      </c>
      <c r="U32" s="361"/>
    </row>
    <row r="33" spans="1:21" ht="15" customHeight="1">
      <c r="A33" s="964"/>
      <c r="B33" s="968" t="s">
        <v>420</v>
      </c>
      <c r="C33" s="663" t="s">
        <v>56</v>
      </c>
      <c r="D33" s="671">
        <v>6808</v>
      </c>
      <c r="E33" s="671">
        <v>25</v>
      </c>
      <c r="F33" s="671">
        <v>186</v>
      </c>
      <c r="G33" s="672">
        <v>2883</v>
      </c>
      <c r="H33" s="671">
        <v>2538</v>
      </c>
      <c r="I33" s="672">
        <v>624</v>
      </c>
      <c r="J33" s="672">
        <v>203</v>
      </c>
      <c r="K33" s="672">
        <v>108</v>
      </c>
      <c r="L33" s="672">
        <v>66</v>
      </c>
      <c r="M33" s="671">
        <v>45</v>
      </c>
      <c r="N33" s="672">
        <v>41</v>
      </c>
      <c r="O33" s="672">
        <v>32</v>
      </c>
      <c r="P33" s="672">
        <v>19</v>
      </c>
      <c r="Q33" s="680">
        <v>31</v>
      </c>
      <c r="R33" s="680">
        <v>7</v>
      </c>
      <c r="S33" s="678" t="s">
        <v>161</v>
      </c>
      <c r="U33" s="361"/>
    </row>
    <row r="34" spans="1:21" ht="15" customHeight="1">
      <c r="A34" s="964"/>
      <c r="B34" s="969"/>
      <c r="C34" s="663" t="s">
        <v>58</v>
      </c>
      <c r="D34" s="671">
        <v>6808</v>
      </c>
      <c r="E34" s="671">
        <v>818</v>
      </c>
      <c r="F34" s="671">
        <v>1618</v>
      </c>
      <c r="G34" s="672">
        <v>2770</v>
      </c>
      <c r="H34" s="671">
        <v>1008</v>
      </c>
      <c r="I34" s="672">
        <v>310</v>
      </c>
      <c r="J34" s="672">
        <v>111</v>
      </c>
      <c r="K34" s="672">
        <v>65</v>
      </c>
      <c r="L34" s="672">
        <v>43</v>
      </c>
      <c r="M34" s="671">
        <v>30</v>
      </c>
      <c r="N34" s="672">
        <v>15</v>
      </c>
      <c r="O34" s="672">
        <v>8</v>
      </c>
      <c r="P34" s="672">
        <v>6</v>
      </c>
      <c r="Q34" s="680">
        <v>3</v>
      </c>
      <c r="R34" s="680">
        <v>3</v>
      </c>
      <c r="S34" s="678" t="s">
        <v>161</v>
      </c>
      <c r="U34" s="361"/>
    </row>
    <row r="35" spans="1:21" ht="15" customHeight="1">
      <c r="A35" s="964"/>
      <c r="B35" s="968" t="s">
        <v>421</v>
      </c>
      <c r="C35" s="663" t="s">
        <v>56</v>
      </c>
      <c r="D35" s="671">
        <v>7040</v>
      </c>
      <c r="E35" s="671">
        <v>41</v>
      </c>
      <c r="F35" s="671">
        <v>304</v>
      </c>
      <c r="G35" s="672">
        <v>3222</v>
      </c>
      <c r="H35" s="671">
        <v>2194</v>
      </c>
      <c r="I35" s="672">
        <v>627</v>
      </c>
      <c r="J35" s="672">
        <v>252</v>
      </c>
      <c r="K35" s="672">
        <v>121</v>
      </c>
      <c r="L35" s="672">
        <v>76</v>
      </c>
      <c r="M35" s="671">
        <v>57</v>
      </c>
      <c r="N35" s="672">
        <v>33</v>
      </c>
      <c r="O35" s="672">
        <v>34</v>
      </c>
      <c r="P35" s="672">
        <v>23</v>
      </c>
      <c r="Q35" s="680">
        <v>33</v>
      </c>
      <c r="R35" s="680">
        <v>23</v>
      </c>
      <c r="S35" s="678" t="s">
        <v>161</v>
      </c>
      <c r="U35" s="361"/>
    </row>
    <row r="36" spans="1:21" ht="15" customHeight="1" thickBot="1">
      <c r="A36" s="965"/>
      <c r="B36" s="970"/>
      <c r="C36" s="664" t="s">
        <v>58</v>
      </c>
      <c r="D36" s="673">
        <v>7040</v>
      </c>
      <c r="E36" s="673">
        <v>1095</v>
      </c>
      <c r="F36" s="673">
        <v>1705</v>
      </c>
      <c r="G36" s="674">
        <v>2636</v>
      </c>
      <c r="H36" s="673">
        <v>883</v>
      </c>
      <c r="I36" s="674">
        <v>341</v>
      </c>
      <c r="J36" s="674">
        <v>158</v>
      </c>
      <c r="K36" s="674">
        <v>96</v>
      </c>
      <c r="L36" s="674">
        <v>33</v>
      </c>
      <c r="M36" s="673">
        <v>40</v>
      </c>
      <c r="N36" s="674">
        <v>18</v>
      </c>
      <c r="O36" s="674">
        <v>15</v>
      </c>
      <c r="P36" s="674">
        <v>9</v>
      </c>
      <c r="Q36" s="681">
        <v>6</v>
      </c>
      <c r="R36" s="681">
        <v>5</v>
      </c>
      <c r="S36" s="682" t="s">
        <v>161</v>
      </c>
      <c r="U36" s="361"/>
    </row>
    <row r="37" spans="1:21" ht="15" customHeight="1">
      <c r="A37" s="800">
        <v>2005</v>
      </c>
      <c r="B37" s="966" t="s">
        <v>418</v>
      </c>
      <c r="C37" s="661" t="s">
        <v>56</v>
      </c>
      <c r="D37" s="667">
        <v>26314</v>
      </c>
      <c r="E37" s="667">
        <v>103</v>
      </c>
      <c r="F37" s="667">
        <v>805</v>
      </c>
      <c r="G37" s="668">
        <v>11058</v>
      </c>
      <c r="H37" s="667">
        <v>9826</v>
      </c>
      <c r="I37" s="668">
        <v>2402</v>
      </c>
      <c r="J37" s="668">
        <v>785</v>
      </c>
      <c r="K37" s="668">
        <v>440</v>
      </c>
      <c r="L37" s="668">
        <v>251</v>
      </c>
      <c r="M37" s="667">
        <v>171</v>
      </c>
      <c r="N37" s="668">
        <v>131</v>
      </c>
      <c r="O37" s="668">
        <v>107</v>
      </c>
      <c r="P37" s="668">
        <v>89</v>
      </c>
      <c r="Q37" s="683">
        <v>95</v>
      </c>
      <c r="R37" s="683">
        <v>51</v>
      </c>
      <c r="S37" s="676" t="s">
        <v>161</v>
      </c>
      <c r="U37" s="361"/>
    </row>
    <row r="38" spans="1:21" ht="15" customHeight="1">
      <c r="A38" s="964"/>
      <c r="B38" s="967"/>
      <c r="C38" s="663" t="s">
        <v>58</v>
      </c>
      <c r="D38" s="671">
        <v>26314</v>
      </c>
      <c r="E38" s="671">
        <v>3449</v>
      </c>
      <c r="F38" s="671">
        <v>6209</v>
      </c>
      <c r="G38" s="672">
        <v>10414</v>
      </c>
      <c r="H38" s="671">
        <v>3796</v>
      </c>
      <c r="I38" s="672">
        <v>1258</v>
      </c>
      <c r="J38" s="672">
        <v>492</v>
      </c>
      <c r="K38" s="672">
        <v>311</v>
      </c>
      <c r="L38" s="672">
        <v>155</v>
      </c>
      <c r="M38" s="671">
        <v>104</v>
      </c>
      <c r="N38" s="672">
        <v>70</v>
      </c>
      <c r="O38" s="672">
        <v>22</v>
      </c>
      <c r="P38" s="672">
        <v>22</v>
      </c>
      <c r="Q38" s="680">
        <v>6</v>
      </c>
      <c r="R38" s="680">
        <v>6</v>
      </c>
      <c r="S38" s="678" t="s">
        <v>161</v>
      </c>
      <c r="U38" s="361"/>
    </row>
    <row r="39" spans="1:21" ht="15" customHeight="1">
      <c r="A39" s="964"/>
      <c r="B39" s="968" t="s">
        <v>419</v>
      </c>
      <c r="C39" s="663" t="s">
        <v>56</v>
      </c>
      <c r="D39" s="671">
        <v>12156</v>
      </c>
      <c r="E39" s="671">
        <v>43</v>
      </c>
      <c r="F39" s="671">
        <v>287</v>
      </c>
      <c r="G39" s="672">
        <v>4959</v>
      </c>
      <c r="H39" s="671">
        <v>4740</v>
      </c>
      <c r="I39" s="672">
        <v>1140</v>
      </c>
      <c r="J39" s="672">
        <v>378</v>
      </c>
      <c r="K39" s="672">
        <v>201</v>
      </c>
      <c r="L39" s="672">
        <v>114</v>
      </c>
      <c r="M39" s="671">
        <v>75</v>
      </c>
      <c r="N39" s="672">
        <v>64</v>
      </c>
      <c r="O39" s="672">
        <v>52</v>
      </c>
      <c r="P39" s="672">
        <v>36</v>
      </c>
      <c r="Q39" s="680">
        <v>44</v>
      </c>
      <c r="R39" s="680">
        <v>23</v>
      </c>
      <c r="S39" s="678" t="s">
        <v>161</v>
      </c>
      <c r="U39" s="361"/>
    </row>
    <row r="40" spans="1:21" ht="15" customHeight="1">
      <c r="A40" s="964"/>
      <c r="B40" s="969"/>
      <c r="C40" s="663" t="s">
        <v>58</v>
      </c>
      <c r="D40" s="671">
        <v>12156</v>
      </c>
      <c r="E40" s="671">
        <v>1459</v>
      </c>
      <c r="F40" s="671">
        <v>2719</v>
      </c>
      <c r="G40" s="672">
        <v>4964</v>
      </c>
      <c r="H40" s="671">
        <v>1834</v>
      </c>
      <c r="I40" s="672">
        <v>627</v>
      </c>
      <c r="J40" s="672">
        <v>237</v>
      </c>
      <c r="K40" s="672">
        <v>154</v>
      </c>
      <c r="L40" s="672">
        <v>64</v>
      </c>
      <c r="M40" s="671">
        <v>50</v>
      </c>
      <c r="N40" s="672">
        <v>25</v>
      </c>
      <c r="O40" s="672">
        <v>11</v>
      </c>
      <c r="P40" s="672">
        <v>9</v>
      </c>
      <c r="Q40" s="680">
        <v>1</v>
      </c>
      <c r="R40" s="680">
        <v>2</v>
      </c>
      <c r="S40" s="678" t="s">
        <v>161</v>
      </c>
      <c r="U40" s="361"/>
    </row>
    <row r="41" spans="1:21" ht="15" customHeight="1">
      <c r="A41" s="964"/>
      <c r="B41" s="968" t="s">
        <v>420</v>
      </c>
      <c r="C41" s="663" t="s">
        <v>56</v>
      </c>
      <c r="D41" s="671">
        <v>7135</v>
      </c>
      <c r="E41" s="671">
        <v>17</v>
      </c>
      <c r="F41" s="671">
        <v>205</v>
      </c>
      <c r="G41" s="672">
        <v>2918</v>
      </c>
      <c r="H41" s="671">
        <v>2791</v>
      </c>
      <c r="I41" s="672">
        <v>662</v>
      </c>
      <c r="J41" s="672">
        <v>205</v>
      </c>
      <c r="K41" s="672">
        <v>109</v>
      </c>
      <c r="L41" s="672">
        <v>68</v>
      </c>
      <c r="M41" s="671">
        <v>38</v>
      </c>
      <c r="N41" s="672">
        <v>33</v>
      </c>
      <c r="O41" s="672">
        <v>24</v>
      </c>
      <c r="P41" s="672">
        <v>22</v>
      </c>
      <c r="Q41" s="680">
        <v>28</v>
      </c>
      <c r="R41" s="680">
        <v>15</v>
      </c>
      <c r="S41" s="678" t="s">
        <v>161</v>
      </c>
      <c r="U41" s="361"/>
    </row>
    <row r="42" spans="1:21" ht="15" customHeight="1">
      <c r="A42" s="964"/>
      <c r="B42" s="969"/>
      <c r="C42" s="663" t="s">
        <v>58</v>
      </c>
      <c r="D42" s="671">
        <v>7135</v>
      </c>
      <c r="E42" s="671">
        <v>841</v>
      </c>
      <c r="F42" s="671">
        <v>1762</v>
      </c>
      <c r="G42" s="672">
        <v>2856</v>
      </c>
      <c r="H42" s="671">
        <v>1087</v>
      </c>
      <c r="I42" s="672">
        <v>321</v>
      </c>
      <c r="J42" s="672">
        <v>98</v>
      </c>
      <c r="K42" s="672">
        <v>68</v>
      </c>
      <c r="L42" s="672">
        <v>38</v>
      </c>
      <c r="M42" s="671">
        <v>22</v>
      </c>
      <c r="N42" s="672">
        <v>21</v>
      </c>
      <c r="O42" s="672">
        <v>8</v>
      </c>
      <c r="P42" s="672">
        <v>8</v>
      </c>
      <c r="Q42" s="680">
        <v>3</v>
      </c>
      <c r="R42" s="680">
        <v>2</v>
      </c>
      <c r="S42" s="678" t="s">
        <v>161</v>
      </c>
      <c r="U42" s="361"/>
    </row>
    <row r="43" spans="1:21" ht="15" customHeight="1">
      <c r="A43" s="964"/>
      <c r="B43" s="968" t="s">
        <v>421</v>
      </c>
      <c r="C43" s="663" t="s">
        <v>56</v>
      </c>
      <c r="D43" s="671">
        <v>7023</v>
      </c>
      <c r="E43" s="671">
        <v>43</v>
      </c>
      <c r="F43" s="671">
        <v>313</v>
      </c>
      <c r="G43" s="672">
        <v>3181</v>
      </c>
      <c r="H43" s="671">
        <v>2295</v>
      </c>
      <c r="I43" s="672">
        <v>600</v>
      </c>
      <c r="J43" s="672">
        <v>202</v>
      </c>
      <c r="K43" s="672">
        <v>130</v>
      </c>
      <c r="L43" s="672">
        <v>69</v>
      </c>
      <c r="M43" s="671">
        <v>58</v>
      </c>
      <c r="N43" s="672">
        <v>34</v>
      </c>
      <c r="O43" s="672">
        <v>31</v>
      </c>
      <c r="P43" s="672">
        <v>31</v>
      </c>
      <c r="Q43" s="680">
        <v>23</v>
      </c>
      <c r="R43" s="680">
        <v>13</v>
      </c>
      <c r="S43" s="678" t="s">
        <v>161</v>
      </c>
      <c r="U43" s="361"/>
    </row>
    <row r="44" spans="1:21" ht="15" customHeight="1" thickBot="1">
      <c r="A44" s="965"/>
      <c r="B44" s="970"/>
      <c r="C44" s="664" t="s">
        <v>58</v>
      </c>
      <c r="D44" s="673">
        <v>7023</v>
      </c>
      <c r="E44" s="673">
        <v>1149</v>
      </c>
      <c r="F44" s="673">
        <v>1728</v>
      </c>
      <c r="G44" s="674">
        <v>2594</v>
      </c>
      <c r="H44" s="673">
        <v>875</v>
      </c>
      <c r="I44" s="674">
        <v>310</v>
      </c>
      <c r="J44" s="674">
        <v>157</v>
      </c>
      <c r="K44" s="674">
        <v>89</v>
      </c>
      <c r="L44" s="674">
        <v>53</v>
      </c>
      <c r="M44" s="673">
        <v>32</v>
      </c>
      <c r="N44" s="674">
        <v>24</v>
      </c>
      <c r="O44" s="674">
        <v>3</v>
      </c>
      <c r="P44" s="674">
        <v>5</v>
      </c>
      <c r="Q44" s="681">
        <v>2</v>
      </c>
      <c r="R44" s="681">
        <v>2</v>
      </c>
      <c r="S44" s="682" t="s">
        <v>161</v>
      </c>
      <c r="U44" s="361"/>
    </row>
    <row r="45" spans="1:21" ht="15" customHeight="1">
      <c r="A45" s="800">
        <v>2006</v>
      </c>
      <c r="B45" s="966" t="s">
        <v>418</v>
      </c>
      <c r="C45" s="661" t="s">
        <v>56</v>
      </c>
      <c r="D45" s="667">
        <v>25842</v>
      </c>
      <c r="E45" s="667">
        <v>98</v>
      </c>
      <c r="F45" s="667">
        <v>790</v>
      </c>
      <c r="G45" s="668">
        <v>10410</v>
      </c>
      <c r="H45" s="667">
        <v>10059</v>
      </c>
      <c r="I45" s="668">
        <v>2328</v>
      </c>
      <c r="J45" s="668">
        <v>765</v>
      </c>
      <c r="K45" s="668">
        <v>465</v>
      </c>
      <c r="L45" s="668">
        <v>240</v>
      </c>
      <c r="M45" s="667">
        <v>187</v>
      </c>
      <c r="N45" s="668">
        <v>151</v>
      </c>
      <c r="O45" s="668">
        <v>106</v>
      </c>
      <c r="P45" s="668">
        <v>95</v>
      </c>
      <c r="Q45" s="683">
        <v>86</v>
      </c>
      <c r="R45" s="683">
        <v>62</v>
      </c>
      <c r="S45" s="676" t="s">
        <v>161</v>
      </c>
      <c r="U45" s="361"/>
    </row>
    <row r="46" spans="1:21" ht="15" customHeight="1">
      <c r="A46" s="964"/>
      <c r="B46" s="967"/>
      <c r="C46" s="663" t="s">
        <v>58</v>
      </c>
      <c r="D46" s="671">
        <v>25842</v>
      </c>
      <c r="E46" s="671">
        <v>3471</v>
      </c>
      <c r="F46" s="671">
        <v>6025</v>
      </c>
      <c r="G46" s="672">
        <v>9877</v>
      </c>
      <c r="H46" s="671">
        <v>3973</v>
      </c>
      <c r="I46" s="672">
        <v>1222</v>
      </c>
      <c r="J46" s="672">
        <v>508</v>
      </c>
      <c r="K46" s="672">
        <v>320</v>
      </c>
      <c r="L46" s="672">
        <v>146</v>
      </c>
      <c r="M46" s="671">
        <v>120</v>
      </c>
      <c r="N46" s="672">
        <v>84</v>
      </c>
      <c r="O46" s="672">
        <v>40</v>
      </c>
      <c r="P46" s="672">
        <v>32</v>
      </c>
      <c r="Q46" s="680">
        <v>14</v>
      </c>
      <c r="R46" s="680">
        <v>10</v>
      </c>
      <c r="S46" s="678" t="s">
        <v>161</v>
      </c>
      <c r="U46" s="361"/>
    </row>
    <row r="47" spans="1:21" ht="15" customHeight="1">
      <c r="A47" s="964"/>
      <c r="B47" s="968" t="s">
        <v>419</v>
      </c>
      <c r="C47" s="663" t="s">
        <v>56</v>
      </c>
      <c r="D47" s="671">
        <v>11848</v>
      </c>
      <c r="E47" s="671">
        <v>23</v>
      </c>
      <c r="F47" s="671">
        <v>289</v>
      </c>
      <c r="G47" s="672">
        <v>4638</v>
      </c>
      <c r="H47" s="671">
        <v>4778</v>
      </c>
      <c r="I47" s="672">
        <v>1094</v>
      </c>
      <c r="J47" s="672">
        <v>350</v>
      </c>
      <c r="K47" s="672">
        <v>220</v>
      </c>
      <c r="L47" s="672">
        <v>124</v>
      </c>
      <c r="M47" s="671">
        <v>86</v>
      </c>
      <c r="N47" s="672">
        <v>75</v>
      </c>
      <c r="O47" s="672">
        <v>51</v>
      </c>
      <c r="P47" s="672">
        <v>44</v>
      </c>
      <c r="Q47" s="680">
        <v>44</v>
      </c>
      <c r="R47" s="680">
        <v>32</v>
      </c>
      <c r="S47" s="678" t="s">
        <v>161</v>
      </c>
      <c r="U47" s="361"/>
    </row>
    <row r="48" spans="1:21" ht="15" customHeight="1">
      <c r="A48" s="964"/>
      <c r="B48" s="969"/>
      <c r="C48" s="663" t="s">
        <v>58</v>
      </c>
      <c r="D48" s="671">
        <v>11848</v>
      </c>
      <c r="E48" s="671">
        <v>1453</v>
      </c>
      <c r="F48" s="671">
        <v>2563</v>
      </c>
      <c r="G48" s="672">
        <v>4654</v>
      </c>
      <c r="H48" s="671">
        <v>1976</v>
      </c>
      <c r="I48" s="672">
        <v>583</v>
      </c>
      <c r="J48" s="672">
        <v>249</v>
      </c>
      <c r="K48" s="672">
        <v>154</v>
      </c>
      <c r="L48" s="672">
        <v>62</v>
      </c>
      <c r="M48" s="671">
        <v>72</v>
      </c>
      <c r="N48" s="672">
        <v>42</v>
      </c>
      <c r="O48" s="672">
        <v>20</v>
      </c>
      <c r="P48" s="672">
        <v>12</v>
      </c>
      <c r="Q48" s="680">
        <v>5</v>
      </c>
      <c r="R48" s="680">
        <v>3</v>
      </c>
      <c r="S48" s="678" t="s">
        <v>161</v>
      </c>
      <c r="U48" s="361"/>
    </row>
    <row r="49" spans="1:21" ht="15" customHeight="1">
      <c r="A49" s="964"/>
      <c r="B49" s="968" t="s">
        <v>420</v>
      </c>
      <c r="C49" s="663" t="s">
        <v>56</v>
      </c>
      <c r="D49" s="671">
        <v>6871</v>
      </c>
      <c r="E49" s="671">
        <v>22</v>
      </c>
      <c r="F49" s="671">
        <v>180</v>
      </c>
      <c r="G49" s="672">
        <v>2640</v>
      </c>
      <c r="H49" s="671">
        <v>2801</v>
      </c>
      <c r="I49" s="672">
        <v>676</v>
      </c>
      <c r="J49" s="672">
        <v>205</v>
      </c>
      <c r="K49" s="672">
        <v>110</v>
      </c>
      <c r="L49" s="672">
        <v>55</v>
      </c>
      <c r="M49" s="671">
        <v>57</v>
      </c>
      <c r="N49" s="672">
        <v>34</v>
      </c>
      <c r="O49" s="672">
        <v>23</v>
      </c>
      <c r="P49" s="672">
        <v>28</v>
      </c>
      <c r="Q49" s="680">
        <v>23</v>
      </c>
      <c r="R49" s="680">
        <v>17</v>
      </c>
      <c r="S49" s="678" t="s">
        <v>161</v>
      </c>
      <c r="U49" s="361"/>
    </row>
    <row r="50" spans="1:21" ht="15" customHeight="1">
      <c r="A50" s="964"/>
      <c r="B50" s="969"/>
      <c r="C50" s="663" t="s">
        <v>58</v>
      </c>
      <c r="D50" s="671">
        <v>6871</v>
      </c>
      <c r="E50" s="671">
        <v>809</v>
      </c>
      <c r="F50" s="671">
        <v>1645</v>
      </c>
      <c r="G50" s="672">
        <v>2725</v>
      </c>
      <c r="H50" s="671">
        <v>1065</v>
      </c>
      <c r="I50" s="672">
        <v>335</v>
      </c>
      <c r="J50" s="672">
        <v>111</v>
      </c>
      <c r="K50" s="672">
        <v>73</v>
      </c>
      <c r="L50" s="672">
        <v>38</v>
      </c>
      <c r="M50" s="671">
        <v>22</v>
      </c>
      <c r="N50" s="672">
        <v>23</v>
      </c>
      <c r="O50" s="672">
        <v>8</v>
      </c>
      <c r="P50" s="672">
        <v>8</v>
      </c>
      <c r="Q50" s="680">
        <v>5</v>
      </c>
      <c r="R50" s="680">
        <v>4</v>
      </c>
      <c r="S50" s="678" t="s">
        <v>161</v>
      </c>
      <c r="U50" s="361"/>
    </row>
    <row r="51" spans="1:21" ht="15" customHeight="1">
      <c r="A51" s="964"/>
      <c r="B51" s="968" t="s">
        <v>421</v>
      </c>
      <c r="C51" s="663" t="s">
        <v>56</v>
      </c>
      <c r="D51" s="671">
        <v>7123</v>
      </c>
      <c r="E51" s="671">
        <v>53</v>
      </c>
      <c r="F51" s="671">
        <v>321</v>
      </c>
      <c r="G51" s="672">
        <v>3132</v>
      </c>
      <c r="H51" s="671">
        <v>2480</v>
      </c>
      <c r="I51" s="672">
        <v>558</v>
      </c>
      <c r="J51" s="672">
        <v>210</v>
      </c>
      <c r="K51" s="672">
        <v>135</v>
      </c>
      <c r="L51" s="672">
        <v>61</v>
      </c>
      <c r="M51" s="671">
        <v>44</v>
      </c>
      <c r="N51" s="672">
        <v>42</v>
      </c>
      <c r="O51" s="672">
        <v>32</v>
      </c>
      <c r="P51" s="672">
        <v>23</v>
      </c>
      <c r="Q51" s="680">
        <v>19</v>
      </c>
      <c r="R51" s="680">
        <v>13</v>
      </c>
      <c r="S51" s="678" t="s">
        <v>161</v>
      </c>
      <c r="U51" s="361"/>
    </row>
    <row r="52" spans="1:21" ht="15" customHeight="1" thickBot="1">
      <c r="A52" s="965"/>
      <c r="B52" s="970"/>
      <c r="C52" s="664" t="s">
        <v>58</v>
      </c>
      <c r="D52" s="673">
        <v>7123</v>
      </c>
      <c r="E52" s="673">
        <v>1209</v>
      </c>
      <c r="F52" s="673">
        <v>1817</v>
      </c>
      <c r="G52" s="674">
        <v>2498</v>
      </c>
      <c r="H52" s="673">
        <v>932</v>
      </c>
      <c r="I52" s="674">
        <v>304</v>
      </c>
      <c r="J52" s="674">
        <v>148</v>
      </c>
      <c r="K52" s="674">
        <v>93</v>
      </c>
      <c r="L52" s="674">
        <v>46</v>
      </c>
      <c r="M52" s="673">
        <v>26</v>
      </c>
      <c r="N52" s="674">
        <v>19</v>
      </c>
      <c r="O52" s="674">
        <v>12</v>
      </c>
      <c r="P52" s="674">
        <v>12</v>
      </c>
      <c r="Q52" s="681">
        <v>4</v>
      </c>
      <c r="R52" s="681">
        <v>3</v>
      </c>
      <c r="S52" s="682" t="s">
        <v>161</v>
      </c>
      <c r="U52" s="361"/>
    </row>
    <row r="53" spans="1:21" ht="15" customHeight="1">
      <c r="A53" s="800">
        <v>2007</v>
      </c>
      <c r="B53" s="966" t="s">
        <v>418</v>
      </c>
      <c r="C53" s="661" t="s">
        <v>56</v>
      </c>
      <c r="D53" s="667">
        <v>25089</v>
      </c>
      <c r="E53" s="667">
        <v>112</v>
      </c>
      <c r="F53" s="667">
        <v>739</v>
      </c>
      <c r="G53" s="668">
        <v>9930</v>
      </c>
      <c r="H53" s="667">
        <v>9955</v>
      </c>
      <c r="I53" s="668">
        <v>2330</v>
      </c>
      <c r="J53" s="668">
        <v>727</v>
      </c>
      <c r="K53" s="668">
        <v>406</v>
      </c>
      <c r="L53" s="668">
        <v>243</v>
      </c>
      <c r="M53" s="667">
        <v>171</v>
      </c>
      <c r="N53" s="668">
        <v>133</v>
      </c>
      <c r="O53" s="668">
        <v>88</v>
      </c>
      <c r="P53" s="668">
        <v>105</v>
      </c>
      <c r="Q53" s="683">
        <v>90</v>
      </c>
      <c r="R53" s="683">
        <v>60</v>
      </c>
      <c r="S53" s="676" t="s">
        <v>161</v>
      </c>
      <c r="U53" s="361"/>
    </row>
    <row r="54" spans="1:21" ht="15" customHeight="1">
      <c r="A54" s="964"/>
      <c r="B54" s="967"/>
      <c r="C54" s="663" t="s">
        <v>58</v>
      </c>
      <c r="D54" s="671">
        <v>25089</v>
      </c>
      <c r="E54" s="671">
        <v>3444</v>
      </c>
      <c r="F54" s="671">
        <v>5878</v>
      </c>
      <c r="G54" s="672">
        <v>9323</v>
      </c>
      <c r="H54" s="671">
        <v>4017</v>
      </c>
      <c r="I54" s="672">
        <v>1158</v>
      </c>
      <c r="J54" s="672">
        <v>514</v>
      </c>
      <c r="K54" s="672">
        <v>315</v>
      </c>
      <c r="L54" s="672">
        <v>171</v>
      </c>
      <c r="M54" s="671">
        <v>101</v>
      </c>
      <c r="N54" s="672">
        <v>68</v>
      </c>
      <c r="O54" s="672">
        <v>49</v>
      </c>
      <c r="P54" s="672">
        <v>25</v>
      </c>
      <c r="Q54" s="680">
        <v>17</v>
      </c>
      <c r="R54" s="680">
        <v>9</v>
      </c>
      <c r="S54" s="678" t="s">
        <v>161</v>
      </c>
      <c r="U54" s="361"/>
    </row>
    <row r="55" spans="1:21" ht="15" customHeight="1">
      <c r="A55" s="964"/>
      <c r="B55" s="968" t="s">
        <v>419</v>
      </c>
      <c r="C55" s="663" t="s">
        <v>56</v>
      </c>
      <c r="D55" s="671">
        <v>11764</v>
      </c>
      <c r="E55" s="671">
        <v>40</v>
      </c>
      <c r="F55" s="671">
        <v>269</v>
      </c>
      <c r="G55" s="672">
        <v>4499</v>
      </c>
      <c r="H55" s="671">
        <v>4880</v>
      </c>
      <c r="I55" s="672">
        <v>1109</v>
      </c>
      <c r="J55" s="672">
        <v>338</v>
      </c>
      <c r="K55" s="672">
        <v>191</v>
      </c>
      <c r="L55" s="672">
        <v>129</v>
      </c>
      <c r="M55" s="671">
        <v>92</v>
      </c>
      <c r="N55" s="672">
        <v>60</v>
      </c>
      <c r="O55" s="672">
        <v>35</v>
      </c>
      <c r="P55" s="672">
        <v>49</v>
      </c>
      <c r="Q55" s="680">
        <v>39</v>
      </c>
      <c r="R55" s="680">
        <v>34</v>
      </c>
      <c r="S55" s="678" t="s">
        <v>161</v>
      </c>
      <c r="U55" s="361"/>
    </row>
    <row r="56" spans="1:21" ht="15" customHeight="1">
      <c r="A56" s="964"/>
      <c r="B56" s="969"/>
      <c r="C56" s="663" t="s">
        <v>58</v>
      </c>
      <c r="D56" s="671">
        <v>11764</v>
      </c>
      <c r="E56" s="671">
        <v>1475</v>
      </c>
      <c r="F56" s="671">
        <v>2611</v>
      </c>
      <c r="G56" s="672">
        <v>4463</v>
      </c>
      <c r="H56" s="671">
        <v>2053</v>
      </c>
      <c r="I56" s="672">
        <v>552</v>
      </c>
      <c r="J56" s="672">
        <v>253</v>
      </c>
      <c r="K56" s="672">
        <v>149</v>
      </c>
      <c r="L56" s="672">
        <v>76</v>
      </c>
      <c r="M56" s="671">
        <v>54</v>
      </c>
      <c r="N56" s="672">
        <v>36</v>
      </c>
      <c r="O56" s="672">
        <v>24</v>
      </c>
      <c r="P56" s="672">
        <v>8</v>
      </c>
      <c r="Q56" s="680">
        <v>5</v>
      </c>
      <c r="R56" s="680">
        <v>5</v>
      </c>
      <c r="S56" s="678" t="s">
        <v>161</v>
      </c>
      <c r="U56" s="361"/>
    </row>
    <row r="57" spans="1:21" ht="15" customHeight="1">
      <c r="A57" s="964"/>
      <c r="B57" s="968" t="s">
        <v>420</v>
      </c>
      <c r="C57" s="663" t="s">
        <v>56</v>
      </c>
      <c r="D57" s="671">
        <v>6642</v>
      </c>
      <c r="E57" s="671">
        <v>22</v>
      </c>
      <c r="F57" s="671">
        <v>182</v>
      </c>
      <c r="G57" s="672">
        <v>2482</v>
      </c>
      <c r="H57" s="671">
        <v>2735</v>
      </c>
      <c r="I57" s="672">
        <v>686</v>
      </c>
      <c r="J57" s="672">
        <v>216</v>
      </c>
      <c r="K57" s="672">
        <v>98</v>
      </c>
      <c r="L57" s="672">
        <v>60</v>
      </c>
      <c r="M57" s="671">
        <v>35</v>
      </c>
      <c r="N57" s="672">
        <v>38</v>
      </c>
      <c r="O57" s="672">
        <v>28</v>
      </c>
      <c r="P57" s="672">
        <v>20</v>
      </c>
      <c r="Q57" s="680">
        <v>28</v>
      </c>
      <c r="R57" s="680">
        <v>12</v>
      </c>
      <c r="S57" s="678" t="s">
        <v>161</v>
      </c>
      <c r="U57" s="361"/>
    </row>
    <row r="58" spans="1:21" ht="15" customHeight="1">
      <c r="A58" s="964"/>
      <c r="B58" s="969"/>
      <c r="C58" s="663" t="s">
        <v>58</v>
      </c>
      <c r="D58" s="671">
        <v>6642</v>
      </c>
      <c r="E58" s="671">
        <v>763</v>
      </c>
      <c r="F58" s="671">
        <v>1558</v>
      </c>
      <c r="G58" s="672">
        <v>2580</v>
      </c>
      <c r="H58" s="671">
        <v>1087</v>
      </c>
      <c r="I58" s="672">
        <v>328</v>
      </c>
      <c r="J58" s="672">
        <v>140</v>
      </c>
      <c r="K58" s="672">
        <v>77</v>
      </c>
      <c r="L58" s="672">
        <v>47</v>
      </c>
      <c r="M58" s="671">
        <v>24</v>
      </c>
      <c r="N58" s="672">
        <v>14</v>
      </c>
      <c r="O58" s="672">
        <v>9</v>
      </c>
      <c r="P58" s="672">
        <v>9</v>
      </c>
      <c r="Q58" s="680">
        <v>5</v>
      </c>
      <c r="R58" s="680">
        <v>1</v>
      </c>
      <c r="S58" s="678" t="s">
        <v>161</v>
      </c>
      <c r="U58" s="361"/>
    </row>
    <row r="59" spans="1:21" ht="15" customHeight="1">
      <c r="A59" s="964"/>
      <c r="B59" s="968" t="s">
        <v>421</v>
      </c>
      <c r="C59" s="663" t="s">
        <v>56</v>
      </c>
      <c r="D59" s="671">
        <v>6683</v>
      </c>
      <c r="E59" s="671">
        <v>50</v>
      </c>
      <c r="F59" s="671">
        <v>288</v>
      </c>
      <c r="G59" s="672">
        <v>2949</v>
      </c>
      <c r="H59" s="671">
        <v>2340</v>
      </c>
      <c r="I59" s="672">
        <v>535</v>
      </c>
      <c r="J59" s="672">
        <v>173</v>
      </c>
      <c r="K59" s="672">
        <v>117</v>
      </c>
      <c r="L59" s="672">
        <v>54</v>
      </c>
      <c r="M59" s="671">
        <v>44</v>
      </c>
      <c r="N59" s="672">
        <v>35</v>
      </c>
      <c r="O59" s="672">
        <v>25</v>
      </c>
      <c r="P59" s="672">
        <v>36</v>
      </c>
      <c r="Q59" s="680">
        <v>23</v>
      </c>
      <c r="R59" s="680">
        <v>14</v>
      </c>
      <c r="S59" s="678" t="s">
        <v>161</v>
      </c>
      <c r="U59" s="361"/>
    </row>
    <row r="60" spans="1:21" ht="15" customHeight="1" thickBot="1">
      <c r="A60" s="965"/>
      <c r="B60" s="970"/>
      <c r="C60" s="664" t="s">
        <v>58</v>
      </c>
      <c r="D60" s="673">
        <v>6683</v>
      </c>
      <c r="E60" s="673">
        <v>1206</v>
      </c>
      <c r="F60" s="673">
        <v>1709</v>
      </c>
      <c r="G60" s="674">
        <v>2280</v>
      </c>
      <c r="H60" s="673">
        <v>877</v>
      </c>
      <c r="I60" s="674">
        <v>278</v>
      </c>
      <c r="J60" s="674">
        <v>121</v>
      </c>
      <c r="K60" s="674">
        <v>89</v>
      </c>
      <c r="L60" s="674">
        <v>48</v>
      </c>
      <c r="M60" s="673">
        <v>23</v>
      </c>
      <c r="N60" s="674">
        <v>18</v>
      </c>
      <c r="O60" s="674">
        <v>16</v>
      </c>
      <c r="P60" s="674">
        <v>8</v>
      </c>
      <c r="Q60" s="681">
        <v>7</v>
      </c>
      <c r="R60" s="681">
        <v>3</v>
      </c>
      <c r="S60" s="682" t="s">
        <v>161</v>
      </c>
      <c r="U60" s="361"/>
    </row>
    <row r="61" spans="1:21" ht="15" customHeight="1">
      <c r="A61" s="800">
        <v>2008</v>
      </c>
      <c r="B61" s="966" t="s">
        <v>418</v>
      </c>
      <c r="C61" s="661" t="s">
        <v>56</v>
      </c>
      <c r="D61" s="667">
        <v>23727</v>
      </c>
      <c r="E61" s="667">
        <v>68</v>
      </c>
      <c r="F61" s="667">
        <v>657</v>
      </c>
      <c r="G61" s="668">
        <v>8931</v>
      </c>
      <c r="H61" s="667">
        <v>9259</v>
      </c>
      <c r="I61" s="668">
        <v>2335</v>
      </c>
      <c r="J61" s="668">
        <v>774</v>
      </c>
      <c r="K61" s="668">
        <v>419</v>
      </c>
      <c r="L61" s="668">
        <v>252</v>
      </c>
      <c r="M61" s="667">
        <v>204</v>
      </c>
      <c r="N61" s="668">
        <v>136</v>
      </c>
      <c r="O61" s="668">
        <v>100</v>
      </c>
      <c r="P61" s="668">
        <v>96</v>
      </c>
      <c r="Q61" s="683">
        <v>58</v>
      </c>
      <c r="R61" s="683">
        <v>92</v>
      </c>
      <c r="S61" s="676">
        <v>346</v>
      </c>
      <c r="U61" s="361"/>
    </row>
    <row r="62" spans="1:21" ht="15" customHeight="1">
      <c r="A62" s="964"/>
      <c r="B62" s="967"/>
      <c r="C62" s="663" t="s">
        <v>58</v>
      </c>
      <c r="D62" s="671">
        <v>23727</v>
      </c>
      <c r="E62" s="671">
        <v>3032</v>
      </c>
      <c r="F62" s="671">
        <v>5265</v>
      </c>
      <c r="G62" s="672">
        <v>8474</v>
      </c>
      <c r="H62" s="671">
        <v>3767</v>
      </c>
      <c r="I62" s="672">
        <v>1165</v>
      </c>
      <c r="J62" s="672">
        <v>518</v>
      </c>
      <c r="K62" s="672">
        <v>317</v>
      </c>
      <c r="L62" s="672">
        <v>196</v>
      </c>
      <c r="M62" s="671">
        <v>121</v>
      </c>
      <c r="N62" s="672">
        <v>82</v>
      </c>
      <c r="O62" s="672">
        <v>36</v>
      </c>
      <c r="P62" s="672">
        <v>25</v>
      </c>
      <c r="Q62" s="680">
        <v>12</v>
      </c>
      <c r="R62" s="680">
        <v>12</v>
      </c>
      <c r="S62" s="678">
        <v>705</v>
      </c>
      <c r="U62" s="361"/>
    </row>
    <row r="63" spans="1:21" ht="15" customHeight="1">
      <c r="A63" s="964"/>
      <c r="B63" s="968" t="s">
        <v>419</v>
      </c>
      <c r="C63" s="663" t="s">
        <v>56</v>
      </c>
      <c r="D63" s="671">
        <v>11329</v>
      </c>
      <c r="E63" s="671">
        <v>27</v>
      </c>
      <c r="F63" s="671">
        <v>262</v>
      </c>
      <c r="G63" s="672">
        <v>4074</v>
      </c>
      <c r="H63" s="671">
        <v>4607</v>
      </c>
      <c r="I63" s="672">
        <v>1189</v>
      </c>
      <c r="J63" s="672">
        <v>389</v>
      </c>
      <c r="K63" s="672">
        <v>200</v>
      </c>
      <c r="L63" s="672">
        <v>128</v>
      </c>
      <c r="M63" s="671">
        <v>84</v>
      </c>
      <c r="N63" s="672">
        <v>61</v>
      </c>
      <c r="O63" s="672">
        <v>44</v>
      </c>
      <c r="P63" s="672">
        <v>54</v>
      </c>
      <c r="Q63" s="680">
        <v>26</v>
      </c>
      <c r="R63" s="680">
        <v>48</v>
      </c>
      <c r="S63" s="678">
        <v>136</v>
      </c>
      <c r="U63" s="361"/>
    </row>
    <row r="64" spans="1:21" ht="15" customHeight="1">
      <c r="A64" s="964"/>
      <c r="B64" s="969"/>
      <c r="C64" s="663" t="s">
        <v>58</v>
      </c>
      <c r="D64" s="671">
        <v>11329</v>
      </c>
      <c r="E64" s="671">
        <v>1325</v>
      </c>
      <c r="F64" s="671">
        <v>2336</v>
      </c>
      <c r="G64" s="672">
        <v>4159</v>
      </c>
      <c r="H64" s="671">
        <v>2041</v>
      </c>
      <c r="I64" s="672">
        <v>575</v>
      </c>
      <c r="J64" s="672">
        <v>250</v>
      </c>
      <c r="K64" s="672">
        <v>155</v>
      </c>
      <c r="L64" s="672">
        <v>99</v>
      </c>
      <c r="M64" s="671">
        <v>54</v>
      </c>
      <c r="N64" s="672">
        <v>35</v>
      </c>
      <c r="O64" s="672">
        <v>17</v>
      </c>
      <c r="P64" s="672">
        <v>13</v>
      </c>
      <c r="Q64" s="680">
        <v>4</v>
      </c>
      <c r="R64" s="680">
        <v>6</v>
      </c>
      <c r="S64" s="678">
        <v>260</v>
      </c>
      <c r="U64" s="361"/>
    </row>
    <row r="65" spans="1:21" ht="15" customHeight="1">
      <c r="A65" s="964"/>
      <c r="B65" s="968" t="s">
        <v>420</v>
      </c>
      <c r="C65" s="663" t="s">
        <v>56</v>
      </c>
      <c r="D65" s="671">
        <v>6268</v>
      </c>
      <c r="E65" s="671">
        <v>14</v>
      </c>
      <c r="F65" s="671">
        <v>120</v>
      </c>
      <c r="G65" s="672">
        <v>2290</v>
      </c>
      <c r="H65" s="671">
        <v>2546</v>
      </c>
      <c r="I65" s="672">
        <v>645</v>
      </c>
      <c r="J65" s="672">
        <v>204</v>
      </c>
      <c r="K65" s="672">
        <v>107</v>
      </c>
      <c r="L65" s="672">
        <v>61</v>
      </c>
      <c r="M65" s="671">
        <v>53</v>
      </c>
      <c r="N65" s="672">
        <v>38</v>
      </c>
      <c r="O65" s="672">
        <v>24</v>
      </c>
      <c r="P65" s="672">
        <v>23</v>
      </c>
      <c r="Q65" s="680">
        <v>17</v>
      </c>
      <c r="R65" s="680">
        <v>24</v>
      </c>
      <c r="S65" s="678">
        <v>102</v>
      </c>
      <c r="U65" s="361"/>
    </row>
    <row r="66" spans="1:21" ht="15" customHeight="1">
      <c r="A66" s="964"/>
      <c r="B66" s="969"/>
      <c r="C66" s="663" t="s">
        <v>58</v>
      </c>
      <c r="D66" s="671">
        <v>6268</v>
      </c>
      <c r="E66" s="671">
        <v>733</v>
      </c>
      <c r="F66" s="671">
        <v>1329</v>
      </c>
      <c r="G66" s="672">
        <v>2295</v>
      </c>
      <c r="H66" s="671">
        <v>1037</v>
      </c>
      <c r="I66" s="672">
        <v>333</v>
      </c>
      <c r="J66" s="672">
        <v>121</v>
      </c>
      <c r="K66" s="672">
        <v>71</v>
      </c>
      <c r="L66" s="672">
        <v>44</v>
      </c>
      <c r="M66" s="671">
        <v>27</v>
      </c>
      <c r="N66" s="672">
        <v>21</v>
      </c>
      <c r="O66" s="672">
        <v>9</v>
      </c>
      <c r="P66" s="672">
        <v>6</v>
      </c>
      <c r="Q66" s="680">
        <v>3</v>
      </c>
      <c r="R66" s="680">
        <v>5</v>
      </c>
      <c r="S66" s="678">
        <v>234</v>
      </c>
      <c r="U66" s="361"/>
    </row>
    <row r="67" spans="1:21" ht="15" customHeight="1">
      <c r="A67" s="964"/>
      <c r="B67" s="968" t="s">
        <v>421</v>
      </c>
      <c r="C67" s="663" t="s">
        <v>56</v>
      </c>
      <c r="D67" s="671">
        <v>6130</v>
      </c>
      <c r="E67" s="671">
        <v>27</v>
      </c>
      <c r="F67" s="671">
        <v>275</v>
      </c>
      <c r="G67" s="672">
        <v>2567</v>
      </c>
      <c r="H67" s="671">
        <v>2106</v>
      </c>
      <c r="I67" s="672">
        <v>501</v>
      </c>
      <c r="J67" s="672">
        <v>181</v>
      </c>
      <c r="K67" s="672">
        <v>112</v>
      </c>
      <c r="L67" s="672">
        <v>63</v>
      </c>
      <c r="M67" s="671">
        <v>67</v>
      </c>
      <c r="N67" s="672">
        <v>37</v>
      </c>
      <c r="O67" s="672">
        <v>32</v>
      </c>
      <c r="P67" s="672">
        <v>19</v>
      </c>
      <c r="Q67" s="680">
        <v>15</v>
      </c>
      <c r="R67" s="680">
        <v>20</v>
      </c>
      <c r="S67" s="678">
        <v>108</v>
      </c>
      <c r="U67" s="361"/>
    </row>
    <row r="68" spans="1:21" ht="15" customHeight="1" thickBot="1">
      <c r="A68" s="965"/>
      <c r="B68" s="970"/>
      <c r="C68" s="664" t="s">
        <v>58</v>
      </c>
      <c r="D68" s="673">
        <v>6130</v>
      </c>
      <c r="E68" s="673">
        <v>974</v>
      </c>
      <c r="F68" s="673">
        <v>1600</v>
      </c>
      <c r="G68" s="674">
        <v>2020</v>
      </c>
      <c r="H68" s="673">
        <v>689</v>
      </c>
      <c r="I68" s="674">
        <v>257</v>
      </c>
      <c r="J68" s="674">
        <v>147</v>
      </c>
      <c r="K68" s="674">
        <v>91</v>
      </c>
      <c r="L68" s="674">
        <v>53</v>
      </c>
      <c r="M68" s="673">
        <v>40</v>
      </c>
      <c r="N68" s="674">
        <v>26</v>
      </c>
      <c r="O68" s="674">
        <v>10</v>
      </c>
      <c r="P68" s="674">
        <v>6</v>
      </c>
      <c r="Q68" s="681">
        <v>5</v>
      </c>
      <c r="R68" s="681">
        <v>1</v>
      </c>
      <c r="S68" s="682">
        <v>211</v>
      </c>
      <c r="U68" s="361"/>
    </row>
    <row r="69" spans="1:21" ht="15" customHeight="1">
      <c r="A69" s="800">
        <v>2009</v>
      </c>
      <c r="B69" s="966" t="s">
        <v>418</v>
      </c>
      <c r="C69" s="661" t="s">
        <v>56</v>
      </c>
      <c r="D69" s="667">
        <v>20945</v>
      </c>
      <c r="E69" s="667">
        <v>65</v>
      </c>
      <c r="F69" s="667">
        <v>512</v>
      </c>
      <c r="G69" s="668">
        <v>7601</v>
      </c>
      <c r="H69" s="667">
        <v>8319</v>
      </c>
      <c r="I69" s="668">
        <v>2245</v>
      </c>
      <c r="J69" s="668">
        <v>728</v>
      </c>
      <c r="K69" s="668">
        <v>377</v>
      </c>
      <c r="L69" s="668">
        <v>231</v>
      </c>
      <c r="M69" s="667">
        <v>177</v>
      </c>
      <c r="N69" s="668">
        <v>130</v>
      </c>
      <c r="O69" s="668">
        <v>98</v>
      </c>
      <c r="P69" s="668">
        <v>87</v>
      </c>
      <c r="Q69" s="683">
        <v>78</v>
      </c>
      <c r="R69" s="683">
        <v>97</v>
      </c>
      <c r="S69" s="676">
        <v>200</v>
      </c>
      <c r="U69" s="361"/>
    </row>
    <row r="70" spans="1:21" ht="15" customHeight="1">
      <c r="A70" s="964"/>
      <c r="B70" s="967"/>
      <c r="C70" s="663" t="s">
        <v>58</v>
      </c>
      <c r="D70" s="671">
        <v>20945</v>
      </c>
      <c r="E70" s="671">
        <v>2832</v>
      </c>
      <c r="F70" s="671">
        <v>4365</v>
      </c>
      <c r="G70" s="672">
        <v>7484</v>
      </c>
      <c r="H70" s="671">
        <v>3545</v>
      </c>
      <c r="I70" s="672">
        <v>1016</v>
      </c>
      <c r="J70" s="672">
        <v>539</v>
      </c>
      <c r="K70" s="672">
        <v>256</v>
      </c>
      <c r="L70" s="672">
        <v>172</v>
      </c>
      <c r="M70" s="671">
        <v>115</v>
      </c>
      <c r="N70" s="672">
        <v>87</v>
      </c>
      <c r="O70" s="672">
        <v>47</v>
      </c>
      <c r="P70" s="672">
        <v>21</v>
      </c>
      <c r="Q70" s="680">
        <v>17</v>
      </c>
      <c r="R70" s="680">
        <v>9</v>
      </c>
      <c r="S70" s="678">
        <v>440</v>
      </c>
      <c r="U70" s="361"/>
    </row>
    <row r="71" spans="1:21" ht="15" customHeight="1">
      <c r="A71" s="964"/>
      <c r="B71" s="968" t="s">
        <v>419</v>
      </c>
      <c r="C71" s="663" t="s">
        <v>56</v>
      </c>
      <c r="D71" s="671">
        <v>10291</v>
      </c>
      <c r="E71" s="671">
        <v>25</v>
      </c>
      <c r="F71" s="671">
        <v>203</v>
      </c>
      <c r="G71" s="672">
        <v>3505</v>
      </c>
      <c r="H71" s="671">
        <v>4336</v>
      </c>
      <c r="I71" s="672">
        <v>1172</v>
      </c>
      <c r="J71" s="672">
        <v>363</v>
      </c>
      <c r="K71" s="672">
        <v>188</v>
      </c>
      <c r="L71" s="672">
        <v>108</v>
      </c>
      <c r="M71" s="671">
        <v>94</v>
      </c>
      <c r="N71" s="672">
        <v>68</v>
      </c>
      <c r="O71" s="672">
        <v>43</v>
      </c>
      <c r="P71" s="672">
        <v>40</v>
      </c>
      <c r="Q71" s="680">
        <v>31</v>
      </c>
      <c r="R71" s="680">
        <v>36</v>
      </c>
      <c r="S71" s="678">
        <v>79</v>
      </c>
      <c r="U71" s="361"/>
    </row>
    <row r="72" spans="1:21" ht="15" customHeight="1">
      <c r="A72" s="964"/>
      <c r="B72" s="969"/>
      <c r="C72" s="663" t="s">
        <v>58</v>
      </c>
      <c r="D72" s="671">
        <v>10291</v>
      </c>
      <c r="E72" s="671">
        <v>1295</v>
      </c>
      <c r="F72" s="671">
        <v>1900</v>
      </c>
      <c r="G72" s="672">
        <v>3804</v>
      </c>
      <c r="H72" s="671">
        <v>1991</v>
      </c>
      <c r="I72" s="672">
        <v>515</v>
      </c>
      <c r="J72" s="672">
        <v>270</v>
      </c>
      <c r="K72" s="672">
        <v>117</v>
      </c>
      <c r="L72" s="672">
        <v>86</v>
      </c>
      <c r="M72" s="671">
        <v>59</v>
      </c>
      <c r="N72" s="672">
        <v>44</v>
      </c>
      <c r="O72" s="672">
        <v>24</v>
      </c>
      <c r="P72" s="672">
        <v>3</v>
      </c>
      <c r="Q72" s="680">
        <v>8</v>
      </c>
      <c r="R72" s="680">
        <v>2</v>
      </c>
      <c r="S72" s="678">
        <v>173</v>
      </c>
      <c r="U72" s="361"/>
    </row>
    <row r="73" spans="1:21" ht="15" customHeight="1">
      <c r="A73" s="964"/>
      <c r="B73" s="968" t="s">
        <v>420</v>
      </c>
      <c r="C73" s="663" t="s">
        <v>56</v>
      </c>
      <c r="D73" s="671">
        <v>5384</v>
      </c>
      <c r="E73" s="671">
        <v>11</v>
      </c>
      <c r="F73" s="671">
        <v>115</v>
      </c>
      <c r="G73" s="672">
        <v>1923</v>
      </c>
      <c r="H73" s="671">
        <v>2154</v>
      </c>
      <c r="I73" s="672">
        <v>621</v>
      </c>
      <c r="J73" s="672">
        <v>177</v>
      </c>
      <c r="K73" s="672">
        <v>103</v>
      </c>
      <c r="L73" s="672">
        <v>64</v>
      </c>
      <c r="M73" s="671">
        <v>45</v>
      </c>
      <c r="N73" s="672">
        <v>25</v>
      </c>
      <c r="O73" s="672">
        <v>23</v>
      </c>
      <c r="P73" s="672">
        <v>25</v>
      </c>
      <c r="Q73" s="680">
        <v>27</v>
      </c>
      <c r="R73" s="680">
        <v>31</v>
      </c>
      <c r="S73" s="678">
        <v>40</v>
      </c>
      <c r="U73" s="361"/>
    </row>
    <row r="74" spans="1:21" ht="15" customHeight="1">
      <c r="A74" s="964"/>
      <c r="B74" s="969"/>
      <c r="C74" s="663" t="s">
        <v>58</v>
      </c>
      <c r="D74" s="671">
        <v>5384</v>
      </c>
      <c r="E74" s="671">
        <v>645</v>
      </c>
      <c r="F74" s="671">
        <v>1160</v>
      </c>
      <c r="G74" s="672">
        <v>1940</v>
      </c>
      <c r="H74" s="671">
        <v>892</v>
      </c>
      <c r="I74" s="672">
        <v>285</v>
      </c>
      <c r="J74" s="672">
        <v>154</v>
      </c>
      <c r="K74" s="672">
        <v>67</v>
      </c>
      <c r="L74" s="672">
        <v>43</v>
      </c>
      <c r="M74" s="671">
        <v>27</v>
      </c>
      <c r="N74" s="672">
        <v>17</v>
      </c>
      <c r="O74" s="672">
        <v>13</v>
      </c>
      <c r="P74" s="672">
        <v>12</v>
      </c>
      <c r="Q74" s="680">
        <v>4</v>
      </c>
      <c r="R74" s="680">
        <v>4</v>
      </c>
      <c r="S74" s="678">
        <v>121</v>
      </c>
      <c r="U74" s="361"/>
    </row>
    <row r="75" spans="1:21" ht="15" customHeight="1">
      <c r="A75" s="964"/>
      <c r="B75" s="968" t="s">
        <v>421</v>
      </c>
      <c r="C75" s="663" t="s">
        <v>56</v>
      </c>
      <c r="D75" s="671">
        <v>5270</v>
      </c>
      <c r="E75" s="671">
        <v>29</v>
      </c>
      <c r="F75" s="671">
        <v>194</v>
      </c>
      <c r="G75" s="672">
        <v>2173</v>
      </c>
      <c r="H75" s="671">
        <v>1829</v>
      </c>
      <c r="I75" s="672">
        <v>452</v>
      </c>
      <c r="J75" s="672">
        <v>188</v>
      </c>
      <c r="K75" s="672">
        <v>86</v>
      </c>
      <c r="L75" s="672">
        <v>59</v>
      </c>
      <c r="M75" s="671">
        <v>38</v>
      </c>
      <c r="N75" s="672">
        <v>37</v>
      </c>
      <c r="O75" s="672">
        <v>32</v>
      </c>
      <c r="P75" s="672">
        <v>22</v>
      </c>
      <c r="Q75" s="680">
        <v>20</v>
      </c>
      <c r="R75" s="680">
        <v>30</v>
      </c>
      <c r="S75" s="678">
        <v>81</v>
      </c>
      <c r="U75" s="361"/>
    </row>
    <row r="76" spans="1:21" ht="15" customHeight="1" thickBot="1">
      <c r="A76" s="965"/>
      <c r="B76" s="970"/>
      <c r="C76" s="664" t="s">
        <v>58</v>
      </c>
      <c r="D76" s="673">
        <v>5270</v>
      </c>
      <c r="E76" s="673">
        <v>892</v>
      </c>
      <c r="F76" s="673">
        <v>1305</v>
      </c>
      <c r="G76" s="674">
        <v>1740</v>
      </c>
      <c r="H76" s="673">
        <v>662</v>
      </c>
      <c r="I76" s="674">
        <v>216</v>
      </c>
      <c r="J76" s="674">
        <v>115</v>
      </c>
      <c r="K76" s="674">
        <v>72</v>
      </c>
      <c r="L76" s="674">
        <v>43</v>
      </c>
      <c r="M76" s="673">
        <v>29</v>
      </c>
      <c r="N76" s="674">
        <v>26</v>
      </c>
      <c r="O76" s="674">
        <v>10</v>
      </c>
      <c r="P76" s="674">
        <v>6</v>
      </c>
      <c r="Q76" s="681">
        <v>5</v>
      </c>
      <c r="R76" s="681">
        <v>3</v>
      </c>
      <c r="S76" s="682">
        <v>146</v>
      </c>
      <c r="U76" s="361"/>
    </row>
    <row r="77" spans="1:21" ht="15" customHeight="1">
      <c r="A77" s="964">
        <v>2010</v>
      </c>
      <c r="B77" s="972" t="s">
        <v>418</v>
      </c>
      <c r="C77" s="661" t="s">
        <v>56</v>
      </c>
      <c r="D77" s="669">
        <v>19920</v>
      </c>
      <c r="E77" s="669">
        <v>60</v>
      </c>
      <c r="F77" s="669">
        <v>442</v>
      </c>
      <c r="G77" s="670">
        <v>7031</v>
      </c>
      <c r="H77" s="669">
        <v>8060</v>
      </c>
      <c r="I77" s="670">
        <v>2268</v>
      </c>
      <c r="J77" s="670">
        <v>681</v>
      </c>
      <c r="K77" s="670">
        <v>315</v>
      </c>
      <c r="L77" s="670">
        <v>270</v>
      </c>
      <c r="M77" s="669">
        <v>189</v>
      </c>
      <c r="N77" s="670">
        <v>119</v>
      </c>
      <c r="O77" s="670">
        <v>108</v>
      </c>
      <c r="P77" s="670">
        <v>94</v>
      </c>
      <c r="Q77" s="684">
        <v>67</v>
      </c>
      <c r="R77" s="684">
        <v>90</v>
      </c>
      <c r="S77" s="685">
        <v>126</v>
      </c>
      <c r="U77" s="361"/>
    </row>
    <row r="78" spans="1:21" ht="15" customHeight="1">
      <c r="A78" s="964"/>
      <c r="B78" s="967"/>
      <c r="C78" s="663" t="s">
        <v>58</v>
      </c>
      <c r="D78" s="671">
        <v>19920</v>
      </c>
      <c r="E78" s="671">
        <v>2717</v>
      </c>
      <c r="F78" s="671">
        <v>3956</v>
      </c>
      <c r="G78" s="672">
        <v>7206</v>
      </c>
      <c r="H78" s="671">
        <v>3460</v>
      </c>
      <c r="I78" s="672">
        <v>1034</v>
      </c>
      <c r="J78" s="672">
        <v>494</v>
      </c>
      <c r="K78" s="672">
        <v>255</v>
      </c>
      <c r="L78" s="672">
        <v>193</v>
      </c>
      <c r="M78" s="671">
        <v>127</v>
      </c>
      <c r="N78" s="672">
        <v>75</v>
      </c>
      <c r="O78" s="672">
        <v>50</v>
      </c>
      <c r="P78" s="672">
        <v>24</v>
      </c>
      <c r="Q78" s="680">
        <v>16</v>
      </c>
      <c r="R78" s="680">
        <v>3</v>
      </c>
      <c r="S78" s="678">
        <v>310</v>
      </c>
      <c r="U78" s="361"/>
    </row>
    <row r="79" spans="1:21" ht="15" customHeight="1">
      <c r="A79" s="964"/>
      <c r="B79" s="968" t="s">
        <v>419</v>
      </c>
      <c r="C79" s="663" t="s">
        <v>56</v>
      </c>
      <c r="D79" s="671">
        <v>10049</v>
      </c>
      <c r="E79" s="671">
        <v>30</v>
      </c>
      <c r="F79" s="671">
        <v>171</v>
      </c>
      <c r="G79" s="672">
        <v>3382</v>
      </c>
      <c r="H79" s="671">
        <v>4174</v>
      </c>
      <c r="I79" s="672">
        <v>1228</v>
      </c>
      <c r="J79" s="672">
        <v>369</v>
      </c>
      <c r="K79" s="672">
        <v>172</v>
      </c>
      <c r="L79" s="672">
        <v>131</v>
      </c>
      <c r="M79" s="671">
        <v>100</v>
      </c>
      <c r="N79" s="672">
        <v>64</v>
      </c>
      <c r="O79" s="672">
        <v>53</v>
      </c>
      <c r="P79" s="672">
        <v>43</v>
      </c>
      <c r="Q79" s="680">
        <v>34</v>
      </c>
      <c r="R79" s="680">
        <v>43</v>
      </c>
      <c r="S79" s="678">
        <v>55</v>
      </c>
      <c r="U79" s="361"/>
    </row>
    <row r="80" spans="1:21" ht="15" customHeight="1">
      <c r="A80" s="964"/>
      <c r="B80" s="969"/>
      <c r="C80" s="663" t="s">
        <v>58</v>
      </c>
      <c r="D80" s="671">
        <v>10049</v>
      </c>
      <c r="E80" s="671">
        <v>1175</v>
      </c>
      <c r="F80" s="671">
        <v>1836</v>
      </c>
      <c r="G80" s="672">
        <v>3739</v>
      </c>
      <c r="H80" s="671">
        <v>1942</v>
      </c>
      <c r="I80" s="672">
        <v>575</v>
      </c>
      <c r="J80" s="672">
        <v>273</v>
      </c>
      <c r="K80" s="672">
        <v>143</v>
      </c>
      <c r="L80" s="672">
        <v>86</v>
      </c>
      <c r="M80" s="671">
        <v>60</v>
      </c>
      <c r="N80" s="672">
        <v>37</v>
      </c>
      <c r="O80" s="672">
        <v>23</v>
      </c>
      <c r="P80" s="672">
        <v>13</v>
      </c>
      <c r="Q80" s="680">
        <v>10</v>
      </c>
      <c r="R80" s="680">
        <v>1</v>
      </c>
      <c r="S80" s="678">
        <v>136</v>
      </c>
      <c r="U80" s="361"/>
    </row>
    <row r="81" spans="1:21" ht="15" customHeight="1">
      <c r="A81" s="964"/>
      <c r="B81" s="968" t="s">
        <v>420</v>
      </c>
      <c r="C81" s="663" t="s">
        <v>56</v>
      </c>
      <c r="D81" s="671">
        <v>5040</v>
      </c>
      <c r="E81" s="671">
        <v>6</v>
      </c>
      <c r="F81" s="671">
        <v>82</v>
      </c>
      <c r="G81" s="672">
        <v>1688</v>
      </c>
      <c r="H81" s="671">
        <v>2165</v>
      </c>
      <c r="I81" s="672">
        <v>595</v>
      </c>
      <c r="J81" s="672">
        <v>157</v>
      </c>
      <c r="K81" s="672">
        <v>85</v>
      </c>
      <c r="L81" s="672">
        <v>64</v>
      </c>
      <c r="M81" s="671">
        <v>53</v>
      </c>
      <c r="N81" s="672">
        <v>26</v>
      </c>
      <c r="O81" s="672">
        <v>30</v>
      </c>
      <c r="P81" s="672">
        <v>24</v>
      </c>
      <c r="Q81" s="680">
        <v>15</v>
      </c>
      <c r="R81" s="680">
        <v>24</v>
      </c>
      <c r="S81" s="678">
        <v>26</v>
      </c>
      <c r="U81" s="361"/>
    </row>
    <row r="82" spans="1:21" ht="15" customHeight="1">
      <c r="A82" s="964"/>
      <c r="B82" s="969"/>
      <c r="C82" s="663" t="s">
        <v>58</v>
      </c>
      <c r="D82" s="671">
        <v>5040</v>
      </c>
      <c r="E82" s="671">
        <v>610</v>
      </c>
      <c r="F82" s="671">
        <v>968</v>
      </c>
      <c r="G82" s="672">
        <v>1898</v>
      </c>
      <c r="H82" s="671">
        <v>932</v>
      </c>
      <c r="I82" s="672">
        <v>254</v>
      </c>
      <c r="J82" s="672">
        <v>120</v>
      </c>
      <c r="K82" s="672">
        <v>54</v>
      </c>
      <c r="L82" s="672">
        <v>57</v>
      </c>
      <c r="M82" s="671">
        <v>37</v>
      </c>
      <c r="N82" s="672">
        <v>17</v>
      </c>
      <c r="O82" s="672">
        <v>10</v>
      </c>
      <c r="P82" s="672">
        <v>9</v>
      </c>
      <c r="Q82" s="680">
        <v>2</v>
      </c>
      <c r="R82" s="680">
        <v>1</v>
      </c>
      <c r="S82" s="678">
        <v>71</v>
      </c>
      <c r="U82" s="361"/>
    </row>
    <row r="83" spans="1:21" ht="15" customHeight="1">
      <c r="A83" s="964"/>
      <c r="B83" s="968" t="s">
        <v>421</v>
      </c>
      <c r="C83" s="663" t="s">
        <v>56</v>
      </c>
      <c r="D83" s="671">
        <v>4831</v>
      </c>
      <c r="E83" s="671">
        <v>24</v>
      </c>
      <c r="F83" s="671">
        <v>189</v>
      </c>
      <c r="G83" s="672">
        <v>1961</v>
      </c>
      <c r="H83" s="671">
        <v>1721</v>
      </c>
      <c r="I83" s="672">
        <v>445</v>
      </c>
      <c r="J83" s="672">
        <v>155</v>
      </c>
      <c r="K83" s="672">
        <v>58</v>
      </c>
      <c r="L83" s="672">
        <v>75</v>
      </c>
      <c r="M83" s="671">
        <v>36</v>
      </c>
      <c r="N83" s="672">
        <v>29</v>
      </c>
      <c r="O83" s="672">
        <v>25</v>
      </c>
      <c r="P83" s="672">
        <v>27</v>
      </c>
      <c r="Q83" s="680">
        <v>18</v>
      </c>
      <c r="R83" s="680">
        <v>23</v>
      </c>
      <c r="S83" s="678">
        <v>45</v>
      </c>
      <c r="U83" s="361"/>
    </row>
    <row r="84" spans="1:21" ht="15" customHeight="1" thickBot="1">
      <c r="A84" s="971"/>
      <c r="B84" s="973"/>
      <c r="C84" s="666" t="s">
        <v>58</v>
      </c>
      <c r="D84" s="688">
        <v>4831</v>
      </c>
      <c r="E84" s="690">
        <v>932</v>
      </c>
      <c r="F84" s="690">
        <v>1152</v>
      </c>
      <c r="G84" s="690">
        <v>1569</v>
      </c>
      <c r="H84" s="688">
        <v>586</v>
      </c>
      <c r="I84" s="690">
        <v>205</v>
      </c>
      <c r="J84" s="690">
        <v>101</v>
      </c>
      <c r="K84" s="690">
        <v>58</v>
      </c>
      <c r="L84" s="690">
        <v>50</v>
      </c>
      <c r="M84" s="688">
        <v>30</v>
      </c>
      <c r="N84" s="690">
        <v>21</v>
      </c>
      <c r="O84" s="690">
        <v>17</v>
      </c>
      <c r="P84" s="690">
        <v>2</v>
      </c>
      <c r="Q84" s="686">
        <v>4</v>
      </c>
      <c r="R84" s="686">
        <v>1</v>
      </c>
      <c r="S84" s="687">
        <v>103</v>
      </c>
      <c r="U84" s="361"/>
    </row>
    <row r="85" spans="1:21" ht="14.25" customHeight="1" thickTop="1">
      <c r="A85" s="974"/>
      <c r="B85" s="974"/>
      <c r="C85" s="974"/>
      <c r="D85" s="974"/>
      <c r="E85" s="974"/>
      <c r="F85" s="974"/>
      <c r="G85" s="974"/>
      <c r="H85" s="974"/>
      <c r="I85" s="974"/>
      <c r="J85" s="974"/>
      <c r="K85" s="974"/>
      <c r="L85" s="974"/>
      <c r="M85" s="974"/>
      <c r="N85" s="974"/>
      <c r="O85" s="974"/>
      <c r="P85" s="974"/>
      <c r="Q85" s="974"/>
      <c r="R85" s="974"/>
      <c r="S85" s="974"/>
      <c r="U85" s="361"/>
    </row>
    <row r="86" spans="1:18" ht="14.25" customHeight="1">
      <c r="A86" s="792" t="s">
        <v>425</v>
      </c>
      <c r="B86" s="792"/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  <c r="P86" s="803"/>
      <c r="Q86" s="803"/>
      <c r="R86" s="803"/>
    </row>
    <row r="87" spans="1:18" ht="14.25" customHeight="1">
      <c r="A87" s="792" t="s">
        <v>412</v>
      </c>
      <c r="B87" s="792"/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</row>
    <row r="88" spans="1:18" ht="14.25" customHeight="1">
      <c r="A88" s="791" t="s">
        <v>413</v>
      </c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802"/>
      <c r="Q88" s="802"/>
      <c r="R88" s="802"/>
    </row>
    <row r="91" spans="3:9" ht="12.75">
      <c r="C91" s="248"/>
      <c r="D91" s="248"/>
      <c r="E91" s="248"/>
      <c r="F91" s="248"/>
      <c r="G91" s="248"/>
      <c r="H91" s="248"/>
      <c r="I91" s="248"/>
    </row>
    <row r="92" spans="9:10" ht="12.75">
      <c r="I92" s="23" t="s">
        <v>15</v>
      </c>
      <c r="J92" s="362"/>
    </row>
    <row r="93" ht="12.75">
      <c r="J93" s="363"/>
    </row>
    <row r="111" spans="4:19" ht="12.75">
      <c r="D111">
        <v>23821</v>
      </c>
      <c r="E111">
        <v>232</v>
      </c>
      <c r="F111">
        <v>1162</v>
      </c>
      <c r="G111">
        <v>11145</v>
      </c>
      <c r="H111">
        <v>7383</v>
      </c>
      <c r="I111">
        <v>1851</v>
      </c>
      <c r="J111">
        <v>768</v>
      </c>
      <c r="K111">
        <v>354</v>
      </c>
      <c r="L111">
        <v>245</v>
      </c>
      <c r="M111">
        <v>158</v>
      </c>
      <c r="N111">
        <v>142</v>
      </c>
      <c r="O111">
        <v>119</v>
      </c>
      <c r="P111">
        <v>138</v>
      </c>
      <c r="Q111">
        <v>71</v>
      </c>
      <c r="R111">
        <v>53</v>
      </c>
      <c r="S111" t="s">
        <v>161</v>
      </c>
    </row>
    <row r="112" spans="4:19" ht="12.75">
      <c r="D112">
        <v>23821</v>
      </c>
      <c r="E112">
        <v>4582</v>
      </c>
      <c r="F112">
        <v>5221</v>
      </c>
      <c r="G112">
        <v>9001</v>
      </c>
      <c r="H112">
        <v>2916</v>
      </c>
      <c r="I112">
        <v>922</v>
      </c>
      <c r="J112">
        <v>567</v>
      </c>
      <c r="K112">
        <v>224</v>
      </c>
      <c r="L112">
        <v>153</v>
      </c>
      <c r="M112">
        <v>82</v>
      </c>
      <c r="N112">
        <v>63</v>
      </c>
      <c r="O112">
        <v>31</v>
      </c>
      <c r="P112">
        <v>31</v>
      </c>
      <c r="Q112">
        <v>17</v>
      </c>
      <c r="R112">
        <v>11</v>
      </c>
      <c r="S112" t="s">
        <v>161</v>
      </c>
    </row>
    <row r="113" spans="4:19" ht="12.75">
      <c r="D113">
        <v>10040</v>
      </c>
      <c r="E113">
        <v>67</v>
      </c>
      <c r="F113">
        <v>399</v>
      </c>
      <c r="G113">
        <v>4548</v>
      </c>
      <c r="H113">
        <v>3343</v>
      </c>
      <c r="I113">
        <v>819</v>
      </c>
      <c r="J113">
        <v>324</v>
      </c>
      <c r="K113">
        <v>153</v>
      </c>
      <c r="L113">
        <v>110</v>
      </c>
      <c r="M113">
        <v>61</v>
      </c>
      <c r="N113">
        <v>52</v>
      </c>
      <c r="O113">
        <v>53</v>
      </c>
      <c r="P113">
        <v>63</v>
      </c>
      <c r="Q113">
        <v>33</v>
      </c>
      <c r="R113">
        <v>15</v>
      </c>
      <c r="S113" t="s">
        <v>161</v>
      </c>
    </row>
    <row r="114" spans="4:19" ht="12.75">
      <c r="D114">
        <v>10040</v>
      </c>
      <c r="E114">
        <v>1766</v>
      </c>
      <c r="F114">
        <v>2126</v>
      </c>
      <c r="G114">
        <v>3908</v>
      </c>
      <c r="H114">
        <v>1340</v>
      </c>
      <c r="I114">
        <v>416</v>
      </c>
      <c r="J114">
        <v>240</v>
      </c>
      <c r="K114">
        <v>94</v>
      </c>
      <c r="L114">
        <v>55</v>
      </c>
      <c r="M114">
        <v>33</v>
      </c>
      <c r="N114">
        <v>24</v>
      </c>
      <c r="O114">
        <v>15</v>
      </c>
      <c r="P114">
        <v>13</v>
      </c>
      <c r="Q114">
        <v>5</v>
      </c>
      <c r="R114">
        <v>5</v>
      </c>
      <c r="S114" t="s">
        <v>161</v>
      </c>
    </row>
    <row r="115" spans="4:19" ht="12.75">
      <c r="D115">
        <v>7221</v>
      </c>
      <c r="E115">
        <v>59</v>
      </c>
      <c r="F115">
        <v>349</v>
      </c>
      <c r="G115">
        <v>3283</v>
      </c>
      <c r="H115">
        <v>2363</v>
      </c>
      <c r="I115">
        <v>606</v>
      </c>
      <c r="J115">
        <v>227</v>
      </c>
      <c r="K115">
        <v>89</v>
      </c>
      <c r="L115">
        <v>58</v>
      </c>
      <c r="M115">
        <v>49</v>
      </c>
      <c r="N115">
        <v>37</v>
      </c>
      <c r="O115">
        <v>26</v>
      </c>
      <c r="P115">
        <v>35</v>
      </c>
      <c r="Q115">
        <v>23</v>
      </c>
      <c r="R115">
        <v>17</v>
      </c>
      <c r="S115" t="s">
        <v>161</v>
      </c>
    </row>
    <row r="116" spans="4:19" ht="12.75">
      <c r="D116">
        <v>7221</v>
      </c>
      <c r="E116">
        <v>1290</v>
      </c>
      <c r="F116">
        <v>1627</v>
      </c>
      <c r="G116">
        <v>2836</v>
      </c>
      <c r="H116">
        <v>885</v>
      </c>
      <c r="I116">
        <v>265</v>
      </c>
      <c r="J116">
        <v>138</v>
      </c>
      <c r="K116">
        <v>63</v>
      </c>
      <c r="L116">
        <v>48</v>
      </c>
      <c r="M116">
        <v>25</v>
      </c>
      <c r="N116">
        <v>17</v>
      </c>
      <c r="O116">
        <v>7</v>
      </c>
      <c r="P116">
        <v>10</v>
      </c>
      <c r="Q116">
        <v>6</v>
      </c>
      <c r="R116">
        <v>4</v>
      </c>
      <c r="S116" t="s">
        <v>161</v>
      </c>
    </row>
    <row r="117" spans="4:19" ht="12.75">
      <c r="D117">
        <v>6560</v>
      </c>
      <c r="E117">
        <v>106</v>
      </c>
      <c r="F117">
        <v>414</v>
      </c>
      <c r="G117">
        <v>3314</v>
      </c>
      <c r="H117">
        <v>1677</v>
      </c>
      <c r="I117">
        <v>426</v>
      </c>
      <c r="J117">
        <v>217</v>
      </c>
      <c r="K117">
        <v>112</v>
      </c>
      <c r="L117">
        <v>77</v>
      </c>
      <c r="M117">
        <v>48</v>
      </c>
      <c r="N117">
        <v>53</v>
      </c>
      <c r="O117">
        <v>40</v>
      </c>
      <c r="P117">
        <v>40</v>
      </c>
      <c r="Q117">
        <v>15</v>
      </c>
      <c r="R117">
        <v>21</v>
      </c>
      <c r="S117" t="s">
        <v>161</v>
      </c>
    </row>
    <row r="118" spans="4:19" ht="12.75">
      <c r="D118">
        <v>6560</v>
      </c>
      <c r="E118">
        <v>1526</v>
      </c>
      <c r="F118">
        <v>1468</v>
      </c>
      <c r="G118">
        <v>2257</v>
      </c>
      <c r="H118">
        <v>691</v>
      </c>
      <c r="I118">
        <v>241</v>
      </c>
      <c r="J118">
        <v>189</v>
      </c>
      <c r="K118">
        <v>67</v>
      </c>
      <c r="L118">
        <v>50</v>
      </c>
      <c r="M118">
        <v>24</v>
      </c>
      <c r="N118">
        <v>22</v>
      </c>
      <c r="O118">
        <v>9</v>
      </c>
      <c r="P118">
        <v>8</v>
      </c>
      <c r="Q118">
        <v>6</v>
      </c>
      <c r="R118">
        <v>2</v>
      </c>
      <c r="S118" t="s">
        <v>161</v>
      </c>
    </row>
  </sheetData>
  <sheetProtection/>
  <mergeCells count="56">
    <mergeCell ref="A86:R86"/>
    <mergeCell ref="A87:R87"/>
    <mergeCell ref="A88:R88"/>
    <mergeCell ref="A77:A84"/>
    <mergeCell ref="B77:B78"/>
    <mergeCell ref="B79:B80"/>
    <mergeCell ref="B81:B82"/>
    <mergeCell ref="B83:B84"/>
    <mergeCell ref="A85:S85"/>
    <mergeCell ref="A61:A68"/>
    <mergeCell ref="B61:B62"/>
    <mergeCell ref="B63:B64"/>
    <mergeCell ref="B65:B66"/>
    <mergeCell ref="B67:B68"/>
    <mergeCell ref="A69:A76"/>
    <mergeCell ref="B69:B70"/>
    <mergeCell ref="B71:B72"/>
    <mergeCell ref="B73:B74"/>
    <mergeCell ref="B75:B76"/>
    <mergeCell ref="A45:A52"/>
    <mergeCell ref="B45:B46"/>
    <mergeCell ref="B47:B48"/>
    <mergeCell ref="B49:B50"/>
    <mergeCell ref="B51:B52"/>
    <mergeCell ref="A53:A60"/>
    <mergeCell ref="B53:B54"/>
    <mergeCell ref="B55:B56"/>
    <mergeCell ref="B57:B58"/>
    <mergeCell ref="B59:B60"/>
    <mergeCell ref="A29:A36"/>
    <mergeCell ref="B29:B30"/>
    <mergeCell ref="B31:B32"/>
    <mergeCell ref="B33:B34"/>
    <mergeCell ref="B35:B36"/>
    <mergeCell ref="A37:A44"/>
    <mergeCell ref="B37:B38"/>
    <mergeCell ref="B39:B40"/>
    <mergeCell ref="B41:B42"/>
    <mergeCell ref="B43:B44"/>
    <mergeCell ref="A13:A20"/>
    <mergeCell ref="B13:B14"/>
    <mergeCell ref="B15:B16"/>
    <mergeCell ref="B17:B18"/>
    <mergeCell ref="B19:B20"/>
    <mergeCell ref="A21:A28"/>
    <mergeCell ref="B21:B22"/>
    <mergeCell ref="B23:B24"/>
    <mergeCell ref="B25:B26"/>
    <mergeCell ref="B27:B28"/>
    <mergeCell ref="A2:S2"/>
    <mergeCell ref="A3:S3"/>
    <mergeCell ref="A5:A12"/>
    <mergeCell ref="B5:B6"/>
    <mergeCell ref="B7:B8"/>
    <mergeCell ref="B9:B10"/>
    <mergeCell ref="B11:B12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28.25390625" style="0" customWidth="1"/>
    <col min="2" max="14" width="15.75390625" style="0" customWidth="1"/>
    <col min="15" max="15" width="15.875" style="0" customWidth="1"/>
  </cols>
  <sheetData>
    <row r="1" spans="1:15" ht="13.5" thickBot="1">
      <c r="A1" s="308" t="s">
        <v>18</v>
      </c>
      <c r="C1" s="96"/>
      <c r="O1" s="309" t="s">
        <v>16</v>
      </c>
    </row>
    <row r="2" spans="1:15" ht="24" customHeight="1" thickBot="1" thickTop="1">
      <c r="A2" s="782" t="s">
        <v>11</v>
      </c>
      <c r="B2" s="783"/>
      <c r="C2" s="783"/>
      <c r="D2" s="783"/>
      <c r="E2" s="783"/>
      <c r="F2" s="799"/>
      <c r="G2" s="799"/>
      <c r="H2" s="799"/>
      <c r="I2" s="799"/>
      <c r="J2" s="799"/>
      <c r="K2" s="799"/>
      <c r="L2" s="799"/>
      <c r="M2" s="799"/>
      <c r="N2" s="799"/>
      <c r="O2" s="784"/>
    </row>
    <row r="3" spans="1:15" ht="42" customHeight="1" thickBot="1">
      <c r="A3" s="795" t="s">
        <v>454</v>
      </c>
      <c r="B3" s="796"/>
      <c r="C3" s="796"/>
      <c r="D3" s="796"/>
      <c r="E3" s="796"/>
      <c r="F3" s="797"/>
      <c r="G3" s="797"/>
      <c r="H3" s="797"/>
      <c r="I3" s="797"/>
      <c r="J3" s="797"/>
      <c r="K3" s="797"/>
      <c r="L3" s="797"/>
      <c r="M3" s="797"/>
      <c r="N3" s="797"/>
      <c r="O3" s="798"/>
    </row>
    <row r="4" spans="1:15" ht="27.75" customHeight="1" thickBot="1">
      <c r="A4" s="800" t="s">
        <v>0</v>
      </c>
      <c r="B4" s="804" t="s">
        <v>160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6"/>
    </row>
    <row r="5" spans="1:15" ht="21" customHeight="1" thickBot="1">
      <c r="A5" s="801"/>
      <c r="B5" s="313">
        <v>2009</v>
      </c>
      <c r="C5" s="314">
        <v>2010</v>
      </c>
      <c r="D5" s="314">
        <v>2011</v>
      </c>
      <c r="E5" s="314">
        <v>2012</v>
      </c>
      <c r="F5" s="314">
        <v>2013</v>
      </c>
      <c r="G5" s="314">
        <v>2014</v>
      </c>
      <c r="H5" s="314">
        <v>2015</v>
      </c>
      <c r="I5" s="314">
        <v>2016</v>
      </c>
      <c r="J5" s="472">
        <v>2017</v>
      </c>
      <c r="K5" s="472">
        <v>2018</v>
      </c>
      <c r="L5" s="472">
        <v>2019</v>
      </c>
      <c r="M5" s="472">
        <v>2020</v>
      </c>
      <c r="N5" s="472">
        <v>2021</v>
      </c>
      <c r="O5" s="315">
        <v>2022</v>
      </c>
    </row>
    <row r="6" spans="1:15" ht="19.5" customHeight="1">
      <c r="A6" s="310" t="s">
        <v>39</v>
      </c>
      <c r="B6" s="409">
        <v>365153</v>
      </c>
      <c r="C6" s="410">
        <v>476855</v>
      </c>
      <c r="D6" s="410">
        <v>492013</v>
      </c>
      <c r="E6" s="410">
        <v>509309</v>
      </c>
      <c r="F6" s="410">
        <v>520319</v>
      </c>
      <c r="G6" s="410">
        <v>537035</v>
      </c>
      <c r="H6" s="410">
        <v>537035</v>
      </c>
      <c r="I6" s="410">
        <v>554549</v>
      </c>
      <c r="J6" s="473">
        <v>562598</v>
      </c>
      <c r="K6" s="473">
        <v>555671</v>
      </c>
      <c r="L6" s="473">
        <v>571166</v>
      </c>
      <c r="M6" s="473">
        <v>582055</v>
      </c>
      <c r="N6" s="473">
        <v>589852</v>
      </c>
      <c r="O6" s="250">
        <v>594344</v>
      </c>
    </row>
    <row r="7" spans="1:17" ht="19.5" customHeight="1">
      <c r="A7" s="311" t="s">
        <v>40</v>
      </c>
      <c r="B7" s="411">
        <v>434980</v>
      </c>
      <c r="C7" s="85">
        <v>367048</v>
      </c>
      <c r="D7" s="85">
        <v>369272</v>
      </c>
      <c r="E7" s="85">
        <v>372507</v>
      </c>
      <c r="F7" s="85">
        <v>377051</v>
      </c>
      <c r="G7" s="85">
        <v>384203</v>
      </c>
      <c r="H7" s="85">
        <v>384203</v>
      </c>
      <c r="I7" s="85">
        <v>393300</v>
      </c>
      <c r="J7" s="474">
        <v>393844</v>
      </c>
      <c r="K7" s="474">
        <v>391661</v>
      </c>
      <c r="L7" s="474">
        <v>396912</v>
      </c>
      <c r="M7" s="474">
        <v>400726</v>
      </c>
      <c r="N7" s="474">
        <v>404780</v>
      </c>
      <c r="O7" s="250">
        <v>409005</v>
      </c>
      <c r="Q7" s="361"/>
    </row>
    <row r="8" spans="1:17" ht="19.5" customHeight="1">
      <c r="A8" s="311" t="s">
        <v>51</v>
      </c>
      <c r="B8" s="130">
        <v>9128</v>
      </c>
      <c r="C8" s="85">
        <v>7475</v>
      </c>
      <c r="D8" s="85">
        <v>6952</v>
      </c>
      <c r="E8" s="85">
        <v>6621</v>
      </c>
      <c r="F8" s="85">
        <v>6663</v>
      </c>
      <c r="G8" s="85">
        <v>6234</v>
      </c>
      <c r="H8" s="85">
        <v>6234</v>
      </c>
      <c r="I8" s="85">
        <v>6325</v>
      </c>
      <c r="J8" s="474">
        <v>6018</v>
      </c>
      <c r="K8" s="474">
        <v>6429</v>
      </c>
      <c r="L8" s="474">
        <v>6247</v>
      </c>
      <c r="M8" s="474">
        <v>5999</v>
      </c>
      <c r="N8" s="474">
        <v>5804</v>
      </c>
      <c r="O8" s="250">
        <v>5563</v>
      </c>
      <c r="Q8" s="361"/>
    </row>
    <row r="9" spans="1:17" ht="19.5" customHeight="1">
      <c r="A9" s="311" t="s">
        <v>49</v>
      </c>
      <c r="B9" s="130">
        <v>34819</v>
      </c>
      <c r="C9" s="85">
        <v>32227</v>
      </c>
      <c r="D9" s="85">
        <v>30971</v>
      </c>
      <c r="E9" s="85">
        <v>29955</v>
      </c>
      <c r="F9" s="85">
        <v>29120</v>
      </c>
      <c r="G9" s="85">
        <v>25293</v>
      </c>
      <c r="H9" s="85">
        <v>25293</v>
      </c>
      <c r="I9" s="85">
        <v>25950</v>
      </c>
      <c r="J9" s="474">
        <v>27045</v>
      </c>
      <c r="K9" s="474">
        <v>31497</v>
      </c>
      <c r="L9" s="474">
        <v>30603</v>
      </c>
      <c r="M9" s="474">
        <v>30113</v>
      </c>
      <c r="N9" s="474">
        <v>30099</v>
      </c>
      <c r="O9" s="250">
        <v>29704</v>
      </c>
      <c r="Q9" s="361"/>
    </row>
    <row r="10" spans="1:17" ht="19.5" customHeight="1">
      <c r="A10" s="311" t="s">
        <v>46</v>
      </c>
      <c r="B10" s="130">
        <v>65452</v>
      </c>
      <c r="C10" s="85">
        <v>64836</v>
      </c>
      <c r="D10" s="85">
        <v>64908</v>
      </c>
      <c r="E10" s="85">
        <v>64381</v>
      </c>
      <c r="F10" s="85">
        <v>63994</v>
      </c>
      <c r="G10" s="85">
        <v>64550</v>
      </c>
      <c r="H10" s="85">
        <v>64550</v>
      </c>
      <c r="I10" s="85">
        <v>64422</v>
      </c>
      <c r="J10" s="474">
        <v>64389</v>
      </c>
      <c r="K10" s="474">
        <v>65322</v>
      </c>
      <c r="L10" s="474">
        <v>65745</v>
      </c>
      <c r="M10" s="474">
        <v>66250</v>
      </c>
      <c r="N10" s="474">
        <v>66507</v>
      </c>
      <c r="O10" s="250">
        <v>66840</v>
      </c>
      <c r="Q10" s="361"/>
    </row>
    <row r="11" spans="1:17" ht="19.5" customHeight="1">
      <c r="A11" s="311" t="s">
        <v>42</v>
      </c>
      <c r="B11" s="130">
        <v>6971</v>
      </c>
      <c r="C11" s="85">
        <v>7145</v>
      </c>
      <c r="D11" s="85">
        <v>7124</v>
      </c>
      <c r="E11" s="85">
        <v>6512</v>
      </c>
      <c r="F11" s="85">
        <v>7013</v>
      </c>
      <c r="G11" s="85">
        <v>6451</v>
      </c>
      <c r="H11" s="85">
        <v>6451</v>
      </c>
      <c r="I11" s="85">
        <v>5769</v>
      </c>
      <c r="J11" s="474">
        <v>5697</v>
      </c>
      <c r="K11" s="474">
        <v>6602</v>
      </c>
      <c r="L11" s="474">
        <v>5861</v>
      </c>
      <c r="M11" s="474">
        <v>5569</v>
      </c>
      <c r="N11" s="474">
        <v>5536</v>
      </c>
      <c r="O11" s="250">
        <v>5419</v>
      </c>
      <c r="Q11" s="361"/>
    </row>
    <row r="12" spans="1:17" ht="19.5" customHeight="1">
      <c r="A12" s="311" t="s">
        <v>45</v>
      </c>
      <c r="B12" s="130">
        <v>12723</v>
      </c>
      <c r="C12" s="85">
        <v>12529</v>
      </c>
      <c r="D12" s="85">
        <v>12480</v>
      </c>
      <c r="E12" s="85">
        <v>12381</v>
      </c>
      <c r="F12" s="85">
        <v>12376</v>
      </c>
      <c r="G12" s="85">
        <v>12290</v>
      </c>
      <c r="H12" s="85">
        <v>12290</v>
      </c>
      <c r="I12" s="85">
        <v>12482</v>
      </c>
      <c r="J12" s="474">
        <v>12293</v>
      </c>
      <c r="K12" s="474">
        <v>12426</v>
      </c>
      <c r="L12" s="474">
        <v>12414</v>
      </c>
      <c r="M12" s="474">
        <v>12443</v>
      </c>
      <c r="N12" s="474">
        <v>12471</v>
      </c>
      <c r="O12" s="250">
        <v>12465</v>
      </c>
      <c r="Q12" s="361"/>
    </row>
    <row r="13" spans="1:17" ht="19.5" customHeight="1">
      <c r="A13" s="311" t="s">
        <v>41</v>
      </c>
      <c r="B13" s="130">
        <v>21433</v>
      </c>
      <c r="C13" s="85">
        <v>22657</v>
      </c>
      <c r="D13" s="85">
        <v>23771</v>
      </c>
      <c r="E13" s="85">
        <v>24127</v>
      </c>
      <c r="F13" s="85">
        <v>24315</v>
      </c>
      <c r="G13" s="85">
        <v>24405</v>
      </c>
      <c r="H13" s="85">
        <v>24405</v>
      </c>
      <c r="I13" s="85">
        <v>25614</v>
      </c>
      <c r="J13" s="474">
        <v>25852</v>
      </c>
      <c r="K13" s="474">
        <v>26353</v>
      </c>
      <c r="L13" s="474">
        <v>27969</v>
      </c>
      <c r="M13" s="474">
        <v>28567</v>
      </c>
      <c r="N13" s="474">
        <v>28755</v>
      </c>
      <c r="O13" s="250">
        <v>29120</v>
      </c>
      <c r="Q13" s="361"/>
    </row>
    <row r="14" spans="1:17" ht="19.5" customHeight="1">
      <c r="A14" s="311" t="s">
        <v>53</v>
      </c>
      <c r="B14" s="130">
        <v>5367</v>
      </c>
      <c r="C14" s="85">
        <v>4505</v>
      </c>
      <c r="D14" s="85">
        <v>4254</v>
      </c>
      <c r="E14" s="85">
        <v>3980</v>
      </c>
      <c r="F14" s="85">
        <v>4542</v>
      </c>
      <c r="G14" s="85">
        <v>14521</v>
      </c>
      <c r="H14" s="85">
        <v>14521</v>
      </c>
      <c r="I14" s="85">
        <v>3865</v>
      </c>
      <c r="J14" s="474">
        <v>3992</v>
      </c>
      <c r="K14" s="474">
        <v>5413</v>
      </c>
      <c r="L14" s="474">
        <v>4164</v>
      </c>
      <c r="M14" s="474">
        <v>3891</v>
      </c>
      <c r="N14" s="474">
        <v>3800</v>
      </c>
      <c r="O14" s="250">
        <v>3819</v>
      </c>
      <c r="Q14" s="361"/>
    </row>
    <row r="15" spans="1:17" ht="19.5" customHeight="1">
      <c r="A15" s="311" t="s">
        <v>50</v>
      </c>
      <c r="B15" s="130">
        <v>31099</v>
      </c>
      <c r="C15" s="85">
        <v>28983</v>
      </c>
      <c r="D15" s="85">
        <v>27743</v>
      </c>
      <c r="E15" s="85">
        <v>27045</v>
      </c>
      <c r="F15" s="85">
        <v>26559</v>
      </c>
      <c r="G15" s="85">
        <v>10529</v>
      </c>
      <c r="H15" s="85">
        <v>10529</v>
      </c>
      <c r="I15" s="85">
        <v>23658</v>
      </c>
      <c r="J15" s="474">
        <v>23014</v>
      </c>
      <c r="K15" s="474">
        <v>26911</v>
      </c>
      <c r="L15" s="474">
        <v>24080</v>
      </c>
      <c r="M15" s="474">
        <v>22900</v>
      </c>
      <c r="N15" s="474">
        <v>21903</v>
      </c>
      <c r="O15" s="250">
        <v>21240</v>
      </c>
      <c r="Q15" s="361"/>
    </row>
    <row r="16" spans="1:17" ht="19.5" customHeight="1">
      <c r="A16" s="311" t="s">
        <v>52</v>
      </c>
      <c r="B16" s="130">
        <v>18844</v>
      </c>
      <c r="C16" s="85">
        <v>16436</v>
      </c>
      <c r="D16" s="85">
        <v>15892</v>
      </c>
      <c r="E16" s="85">
        <v>15324</v>
      </c>
      <c r="F16" s="85">
        <v>14977</v>
      </c>
      <c r="G16" s="85">
        <v>3934</v>
      </c>
      <c r="H16" s="85">
        <v>3934</v>
      </c>
      <c r="I16" s="85">
        <v>13936</v>
      </c>
      <c r="J16" s="474">
        <v>13690</v>
      </c>
      <c r="K16" s="474">
        <v>16938</v>
      </c>
      <c r="L16" s="474">
        <v>14552</v>
      </c>
      <c r="M16" s="474">
        <v>14107</v>
      </c>
      <c r="N16" s="474">
        <v>13777</v>
      </c>
      <c r="O16" s="250">
        <v>13396</v>
      </c>
      <c r="Q16" s="361"/>
    </row>
    <row r="17" spans="1:17" ht="19.5" customHeight="1">
      <c r="A17" s="311" t="s">
        <v>48</v>
      </c>
      <c r="B17" s="130">
        <v>12697</v>
      </c>
      <c r="C17" s="85">
        <v>11758</v>
      </c>
      <c r="D17" s="85">
        <v>11231</v>
      </c>
      <c r="E17" s="85">
        <v>10720</v>
      </c>
      <c r="F17" s="85">
        <v>10626</v>
      </c>
      <c r="G17" s="85">
        <v>27944</v>
      </c>
      <c r="H17" s="85">
        <v>27944</v>
      </c>
      <c r="I17" s="85">
        <v>9558</v>
      </c>
      <c r="J17" s="474">
        <v>9335</v>
      </c>
      <c r="K17" s="474">
        <v>10098</v>
      </c>
      <c r="L17" s="474">
        <v>9583</v>
      </c>
      <c r="M17" s="474">
        <v>9537</v>
      </c>
      <c r="N17" s="474">
        <v>9321</v>
      </c>
      <c r="O17" s="250">
        <v>9282</v>
      </c>
      <c r="Q17" s="361"/>
    </row>
    <row r="18" spans="1:17" ht="19.5" customHeight="1">
      <c r="A18" s="311" t="s">
        <v>8</v>
      </c>
      <c r="B18" s="130">
        <v>81399</v>
      </c>
      <c r="C18" s="85">
        <v>99850</v>
      </c>
      <c r="D18" s="85">
        <v>107561</v>
      </c>
      <c r="E18" s="85">
        <v>113372</v>
      </c>
      <c r="F18" s="85" t="s">
        <v>197</v>
      </c>
      <c r="G18" s="85">
        <v>128414</v>
      </c>
      <c r="H18" s="85">
        <v>128414</v>
      </c>
      <c r="I18" s="85">
        <v>144803</v>
      </c>
      <c r="J18" s="474">
        <v>155024</v>
      </c>
      <c r="K18" s="474">
        <v>157695</v>
      </c>
      <c r="L18" s="474">
        <v>163773</v>
      </c>
      <c r="M18" s="474">
        <v>165127</v>
      </c>
      <c r="N18" s="474">
        <v>168783</v>
      </c>
      <c r="O18" s="250">
        <v>169214</v>
      </c>
      <c r="Q18" s="361"/>
    </row>
    <row r="19" spans="1:17" ht="19.5" customHeight="1">
      <c r="A19" s="311" t="s">
        <v>47</v>
      </c>
      <c r="B19" s="130">
        <v>28652</v>
      </c>
      <c r="C19" s="85">
        <v>27130</v>
      </c>
      <c r="D19" s="85">
        <v>26539</v>
      </c>
      <c r="E19" s="85">
        <v>25496</v>
      </c>
      <c r="F19" s="85">
        <v>24996</v>
      </c>
      <c r="G19" s="85">
        <v>24131</v>
      </c>
      <c r="H19" s="85">
        <v>24131</v>
      </c>
      <c r="I19" s="85">
        <v>22818</v>
      </c>
      <c r="J19" s="474">
        <v>22408</v>
      </c>
      <c r="K19" s="474">
        <v>22808</v>
      </c>
      <c r="L19" s="474">
        <v>22166</v>
      </c>
      <c r="M19" s="474">
        <v>22028</v>
      </c>
      <c r="N19" s="474">
        <v>21630</v>
      </c>
      <c r="O19" s="250">
        <v>21100</v>
      </c>
      <c r="Q19" s="361"/>
    </row>
    <row r="20" spans="1:17" ht="19.5" customHeight="1">
      <c r="A20" s="311" t="s">
        <v>43</v>
      </c>
      <c r="B20" s="130">
        <v>38198</v>
      </c>
      <c r="C20" s="85">
        <v>38267</v>
      </c>
      <c r="D20" s="85">
        <v>37882</v>
      </c>
      <c r="E20" s="85">
        <v>36914</v>
      </c>
      <c r="F20" s="85">
        <v>36776</v>
      </c>
      <c r="G20" s="85">
        <v>36578</v>
      </c>
      <c r="H20" s="85">
        <v>36578</v>
      </c>
      <c r="I20" s="85">
        <v>36077</v>
      </c>
      <c r="J20" s="474">
        <v>35788</v>
      </c>
      <c r="K20" s="474">
        <v>36331</v>
      </c>
      <c r="L20" s="474">
        <v>36076</v>
      </c>
      <c r="M20" s="474">
        <v>36208</v>
      </c>
      <c r="N20" s="474">
        <v>35674</v>
      </c>
      <c r="O20" s="250">
        <v>35481</v>
      </c>
      <c r="Q20" s="361"/>
    </row>
    <row r="21" spans="1:17" ht="19.5" customHeight="1">
      <c r="A21" s="311" t="s">
        <v>44</v>
      </c>
      <c r="B21" s="130">
        <v>17471</v>
      </c>
      <c r="C21" s="85">
        <v>16950</v>
      </c>
      <c r="D21" s="85">
        <v>16756</v>
      </c>
      <c r="E21" s="85">
        <v>16324</v>
      </c>
      <c r="F21" s="85">
        <v>16218</v>
      </c>
      <c r="G21" s="85">
        <v>15864</v>
      </c>
      <c r="H21" s="85">
        <v>15864</v>
      </c>
      <c r="I21" s="85">
        <v>15854</v>
      </c>
      <c r="J21" s="474">
        <v>15735</v>
      </c>
      <c r="K21" s="474">
        <v>17525</v>
      </c>
      <c r="L21" s="474">
        <v>16098</v>
      </c>
      <c r="M21" s="474">
        <v>15935</v>
      </c>
      <c r="N21" s="474">
        <v>15665</v>
      </c>
      <c r="O21" s="250">
        <v>15531</v>
      </c>
      <c r="Q21" s="361"/>
    </row>
    <row r="22" spans="1:17" ht="19.5" customHeight="1" thickBot="1">
      <c r="A22" s="312" t="s">
        <v>1</v>
      </c>
      <c r="B22" s="412">
        <f>SUM(B6:B21)</f>
        <v>1184386</v>
      </c>
      <c r="C22" s="412">
        <f aca="true" t="shared" si="0" ref="C22:H22">SUM(C6:C21)</f>
        <v>1234651</v>
      </c>
      <c r="D22" s="412">
        <f t="shared" si="0"/>
        <v>1255349</v>
      </c>
      <c r="E22" s="412">
        <f t="shared" si="0"/>
        <v>1274968</v>
      </c>
      <c r="F22" s="412">
        <f t="shared" si="0"/>
        <v>1175545</v>
      </c>
      <c r="G22" s="412">
        <f t="shared" si="0"/>
        <v>1322376</v>
      </c>
      <c r="H22" s="412">
        <f t="shared" si="0"/>
        <v>1322376</v>
      </c>
      <c r="I22" s="412">
        <f>SUM(I6:I21)</f>
        <v>1358980</v>
      </c>
      <c r="J22" s="475">
        <v>1376722</v>
      </c>
      <c r="K22" s="475">
        <v>1389680</v>
      </c>
      <c r="L22" s="475">
        <f>SUM(L6:L21)</f>
        <v>1407409</v>
      </c>
      <c r="M22" s="475">
        <v>1421455</v>
      </c>
      <c r="N22" s="475">
        <v>1434357</v>
      </c>
      <c r="O22" s="441">
        <f>SUM(O6:O21)</f>
        <v>1441523</v>
      </c>
      <c r="Q22" s="361"/>
    </row>
    <row r="23" spans="1:17" ht="14.25" customHeight="1" thickTop="1">
      <c r="A23" s="807"/>
      <c r="B23" s="807"/>
      <c r="C23" s="807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Q23" s="361"/>
    </row>
    <row r="24" spans="1:3" ht="14.25" customHeight="1">
      <c r="A24" s="792" t="s">
        <v>162</v>
      </c>
      <c r="B24" s="803"/>
      <c r="C24" s="803"/>
    </row>
    <row r="25" spans="1:3" ht="14.25" customHeight="1">
      <c r="A25" s="792" t="s">
        <v>453</v>
      </c>
      <c r="B25" s="803"/>
      <c r="C25" s="803"/>
    </row>
    <row r="26" spans="1:14" ht="14.25" customHeight="1">
      <c r="A26" s="792" t="s">
        <v>224</v>
      </c>
      <c r="B26" s="792"/>
      <c r="C26" s="792"/>
      <c r="D26" s="792"/>
      <c r="E26" s="792"/>
      <c r="F26" s="302"/>
      <c r="G26" s="307"/>
      <c r="H26" s="307"/>
      <c r="I26" s="307"/>
      <c r="J26" s="307"/>
      <c r="K26" s="307"/>
      <c r="L26" s="307"/>
      <c r="M26" s="307"/>
      <c r="N26" s="307"/>
    </row>
    <row r="27" spans="1:3" ht="14.25" customHeight="1">
      <c r="A27" s="791" t="s">
        <v>326</v>
      </c>
      <c r="B27" s="802"/>
      <c r="C27" s="802"/>
    </row>
    <row r="30" spans="1:3" ht="15.75" customHeight="1">
      <c r="A30" s="6"/>
      <c r="B30" s="6"/>
      <c r="C30" s="6"/>
    </row>
    <row r="31" spans="1:3" ht="15.75" customHeight="1">
      <c r="A31" s="6"/>
      <c r="B31" s="6"/>
      <c r="C31" s="6"/>
    </row>
    <row r="32" spans="3:4" ht="16.5" customHeight="1">
      <c r="C32" s="5" t="s">
        <v>15</v>
      </c>
      <c r="D32" s="5"/>
    </row>
    <row r="33" ht="15" customHeight="1"/>
  </sheetData>
  <sheetProtection/>
  <mergeCells count="9">
    <mergeCell ref="A3:O3"/>
    <mergeCell ref="A2:O2"/>
    <mergeCell ref="A4:A5"/>
    <mergeCell ref="A27:C27"/>
    <mergeCell ref="A24:C24"/>
    <mergeCell ref="A25:C25"/>
    <mergeCell ref="B4:O4"/>
    <mergeCell ref="A26:E26"/>
    <mergeCell ref="A23:O23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20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9" width="15.75390625" style="0" customWidth="1"/>
  </cols>
  <sheetData>
    <row r="1" spans="1:19" ht="13.5" thickBot="1">
      <c r="A1" s="308" t="s">
        <v>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S1" s="309" t="s">
        <v>16</v>
      </c>
    </row>
    <row r="2" spans="1:19" ht="24" customHeight="1" thickBot="1" thickTop="1">
      <c r="A2" s="956" t="s">
        <v>448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8"/>
    </row>
    <row r="3" spans="1:19" ht="42" customHeight="1" thickBot="1">
      <c r="A3" s="959" t="s">
        <v>499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1"/>
    </row>
    <row r="4" spans="1:19" ht="36" customHeight="1" thickBot="1">
      <c r="A4" s="665" t="s">
        <v>160</v>
      </c>
      <c r="B4" s="651" t="s">
        <v>422</v>
      </c>
      <c r="C4" s="651"/>
      <c r="D4" s="646" t="s">
        <v>55</v>
      </c>
      <c r="E4" s="646" t="s">
        <v>429</v>
      </c>
      <c r="F4" s="646" t="s">
        <v>430</v>
      </c>
      <c r="G4" s="314" t="s">
        <v>64</v>
      </c>
      <c r="H4" s="646" t="s">
        <v>65</v>
      </c>
      <c r="I4" s="314" t="s">
        <v>66</v>
      </c>
      <c r="J4" s="314" t="s">
        <v>67</v>
      </c>
      <c r="K4" s="314" t="s">
        <v>68</v>
      </c>
      <c r="L4" s="314" t="s">
        <v>69</v>
      </c>
      <c r="M4" s="646" t="s">
        <v>70</v>
      </c>
      <c r="N4" s="314" t="s">
        <v>71</v>
      </c>
      <c r="O4" s="314" t="s">
        <v>72</v>
      </c>
      <c r="P4" s="314" t="s">
        <v>73</v>
      </c>
      <c r="Q4" s="646" t="s">
        <v>74</v>
      </c>
      <c r="R4" s="646" t="s">
        <v>417</v>
      </c>
      <c r="S4" s="315" t="s">
        <v>308</v>
      </c>
    </row>
    <row r="5" spans="1:19" ht="15" customHeight="1">
      <c r="A5" s="800">
        <v>2011</v>
      </c>
      <c r="B5" s="966" t="s">
        <v>418</v>
      </c>
      <c r="C5" s="661" t="s">
        <v>56</v>
      </c>
      <c r="D5" s="667">
        <v>19600</v>
      </c>
      <c r="E5" s="667">
        <v>54</v>
      </c>
      <c r="F5" s="667">
        <v>430</v>
      </c>
      <c r="G5" s="668">
        <v>6713</v>
      </c>
      <c r="H5" s="667">
        <v>7896</v>
      </c>
      <c r="I5" s="668">
        <v>2382</v>
      </c>
      <c r="J5" s="668">
        <v>696</v>
      </c>
      <c r="K5" s="668">
        <v>341</v>
      </c>
      <c r="L5" s="668">
        <v>319</v>
      </c>
      <c r="M5" s="667">
        <v>166</v>
      </c>
      <c r="N5" s="668">
        <v>164</v>
      </c>
      <c r="O5" s="668">
        <v>98</v>
      </c>
      <c r="P5" s="668">
        <v>91</v>
      </c>
      <c r="Q5" s="675">
        <v>64</v>
      </c>
      <c r="R5" s="675">
        <v>58</v>
      </c>
      <c r="S5" s="676">
        <v>128</v>
      </c>
    </row>
    <row r="6" spans="1:19" ht="15" customHeight="1">
      <c r="A6" s="964"/>
      <c r="B6" s="967"/>
      <c r="C6" s="662" t="s">
        <v>58</v>
      </c>
      <c r="D6" s="669">
        <v>19600</v>
      </c>
      <c r="E6" s="669">
        <v>2485</v>
      </c>
      <c r="F6" s="669">
        <v>3755</v>
      </c>
      <c r="G6" s="670">
        <v>6931</v>
      </c>
      <c r="H6" s="669">
        <v>3556</v>
      </c>
      <c r="I6" s="670">
        <v>1183</v>
      </c>
      <c r="J6" s="670">
        <v>511</v>
      </c>
      <c r="K6" s="670">
        <v>272</v>
      </c>
      <c r="L6" s="670">
        <v>219</v>
      </c>
      <c r="M6" s="669">
        <v>109</v>
      </c>
      <c r="N6" s="670">
        <v>80</v>
      </c>
      <c r="O6" s="670">
        <v>50</v>
      </c>
      <c r="P6" s="670">
        <v>28</v>
      </c>
      <c r="Q6" s="677">
        <v>9</v>
      </c>
      <c r="R6" s="677">
        <v>8</v>
      </c>
      <c r="S6" s="678">
        <v>404</v>
      </c>
    </row>
    <row r="7" spans="1:21" ht="15" customHeight="1">
      <c r="A7" s="964"/>
      <c r="B7" s="968" t="s">
        <v>419</v>
      </c>
      <c r="C7" s="663" t="s">
        <v>56</v>
      </c>
      <c r="D7" s="671">
        <v>10077</v>
      </c>
      <c r="E7" s="671">
        <v>20</v>
      </c>
      <c r="F7" s="671">
        <v>207</v>
      </c>
      <c r="G7" s="672">
        <v>3190</v>
      </c>
      <c r="H7" s="671">
        <v>4271</v>
      </c>
      <c r="I7" s="672">
        <v>1283</v>
      </c>
      <c r="J7" s="672">
        <v>378</v>
      </c>
      <c r="K7" s="672">
        <v>169</v>
      </c>
      <c r="L7" s="672">
        <v>170</v>
      </c>
      <c r="M7" s="671">
        <v>87</v>
      </c>
      <c r="N7" s="672">
        <v>87</v>
      </c>
      <c r="O7" s="672">
        <v>49</v>
      </c>
      <c r="P7" s="672">
        <v>50</v>
      </c>
      <c r="Q7" s="679">
        <v>33</v>
      </c>
      <c r="R7" s="679">
        <v>29</v>
      </c>
      <c r="S7" s="678">
        <v>54</v>
      </c>
      <c r="U7" s="361"/>
    </row>
    <row r="8" spans="1:21" ht="15" customHeight="1">
      <c r="A8" s="964"/>
      <c r="B8" s="969"/>
      <c r="C8" s="663" t="s">
        <v>58</v>
      </c>
      <c r="D8" s="671">
        <v>10077</v>
      </c>
      <c r="E8" s="671">
        <v>1177</v>
      </c>
      <c r="F8" s="671">
        <v>1816</v>
      </c>
      <c r="G8" s="672">
        <v>3564</v>
      </c>
      <c r="H8" s="671">
        <v>2009</v>
      </c>
      <c r="I8" s="672">
        <v>650</v>
      </c>
      <c r="J8" s="672">
        <v>278</v>
      </c>
      <c r="K8" s="672">
        <v>161</v>
      </c>
      <c r="L8" s="672">
        <v>111</v>
      </c>
      <c r="M8" s="671">
        <v>60</v>
      </c>
      <c r="N8" s="672">
        <v>49</v>
      </c>
      <c r="O8" s="672">
        <v>20</v>
      </c>
      <c r="P8" s="672">
        <v>11</v>
      </c>
      <c r="Q8" s="679">
        <v>2</v>
      </c>
      <c r="R8" s="679">
        <v>1</v>
      </c>
      <c r="S8" s="678">
        <v>168</v>
      </c>
      <c r="U8" s="361"/>
    </row>
    <row r="9" spans="1:21" ht="15" customHeight="1">
      <c r="A9" s="964"/>
      <c r="B9" s="968" t="s">
        <v>420</v>
      </c>
      <c r="C9" s="663" t="s">
        <v>56</v>
      </c>
      <c r="D9" s="671">
        <v>5016</v>
      </c>
      <c r="E9" s="671">
        <v>9</v>
      </c>
      <c r="F9" s="671">
        <v>100</v>
      </c>
      <c r="G9" s="672">
        <v>1688</v>
      </c>
      <c r="H9" s="671">
        <v>2015</v>
      </c>
      <c r="I9" s="672">
        <v>651</v>
      </c>
      <c r="J9" s="672">
        <v>183</v>
      </c>
      <c r="K9" s="672">
        <v>96</v>
      </c>
      <c r="L9" s="672">
        <v>82</v>
      </c>
      <c r="M9" s="671">
        <v>48</v>
      </c>
      <c r="N9" s="672">
        <v>40</v>
      </c>
      <c r="O9" s="672">
        <v>26</v>
      </c>
      <c r="P9" s="672">
        <v>21</v>
      </c>
      <c r="Q9" s="680">
        <v>10</v>
      </c>
      <c r="R9" s="680">
        <v>15</v>
      </c>
      <c r="S9" s="678">
        <v>32</v>
      </c>
      <c r="U9" s="361"/>
    </row>
    <row r="10" spans="1:21" ht="15" customHeight="1">
      <c r="A10" s="964"/>
      <c r="B10" s="969"/>
      <c r="C10" s="663" t="s">
        <v>58</v>
      </c>
      <c r="D10" s="671">
        <v>5016</v>
      </c>
      <c r="E10" s="671">
        <v>569</v>
      </c>
      <c r="F10" s="671">
        <v>920</v>
      </c>
      <c r="G10" s="672">
        <v>1835</v>
      </c>
      <c r="H10" s="671">
        <v>946</v>
      </c>
      <c r="I10" s="672">
        <v>319</v>
      </c>
      <c r="J10" s="672">
        <v>120</v>
      </c>
      <c r="K10" s="672">
        <v>64</v>
      </c>
      <c r="L10" s="672">
        <v>58</v>
      </c>
      <c r="M10" s="671">
        <v>26</v>
      </c>
      <c r="N10" s="672">
        <v>17</v>
      </c>
      <c r="O10" s="672">
        <v>15</v>
      </c>
      <c r="P10" s="672">
        <v>7</v>
      </c>
      <c r="Q10" s="680">
        <v>2</v>
      </c>
      <c r="R10" s="680">
        <v>3</v>
      </c>
      <c r="S10" s="678">
        <v>115</v>
      </c>
      <c r="U10" s="361"/>
    </row>
    <row r="11" spans="1:21" ht="15" customHeight="1">
      <c r="A11" s="964"/>
      <c r="B11" s="968" t="s">
        <v>421</v>
      </c>
      <c r="C11" s="663" t="s">
        <v>56</v>
      </c>
      <c r="D11" s="671">
        <v>4507</v>
      </c>
      <c r="E11" s="671">
        <v>25</v>
      </c>
      <c r="F11" s="671">
        <v>123</v>
      </c>
      <c r="G11" s="672">
        <v>1835</v>
      </c>
      <c r="H11" s="671">
        <v>1610</v>
      </c>
      <c r="I11" s="672">
        <v>448</v>
      </c>
      <c r="J11" s="672">
        <v>135</v>
      </c>
      <c r="K11" s="672">
        <v>76</v>
      </c>
      <c r="L11" s="672">
        <v>67</v>
      </c>
      <c r="M11" s="671">
        <v>31</v>
      </c>
      <c r="N11" s="672">
        <v>37</v>
      </c>
      <c r="O11" s="672">
        <v>23</v>
      </c>
      <c r="P11" s="672">
        <v>20</v>
      </c>
      <c r="Q11" s="680">
        <v>21</v>
      </c>
      <c r="R11" s="680">
        <v>14</v>
      </c>
      <c r="S11" s="678">
        <v>42</v>
      </c>
      <c r="U11" s="361"/>
    </row>
    <row r="12" spans="1:21" ht="15" customHeight="1" thickBot="1">
      <c r="A12" s="965"/>
      <c r="B12" s="970"/>
      <c r="C12" s="664" t="s">
        <v>58</v>
      </c>
      <c r="D12" s="673">
        <v>4507</v>
      </c>
      <c r="E12" s="673">
        <v>739</v>
      </c>
      <c r="F12" s="673">
        <v>1019</v>
      </c>
      <c r="G12" s="674">
        <v>1532</v>
      </c>
      <c r="H12" s="673">
        <v>601</v>
      </c>
      <c r="I12" s="674">
        <v>214</v>
      </c>
      <c r="J12" s="674">
        <v>113</v>
      </c>
      <c r="K12" s="674">
        <v>47</v>
      </c>
      <c r="L12" s="674">
        <v>50</v>
      </c>
      <c r="M12" s="673">
        <v>23</v>
      </c>
      <c r="N12" s="674">
        <v>14</v>
      </c>
      <c r="O12" s="674">
        <v>15</v>
      </c>
      <c r="P12" s="674">
        <v>10</v>
      </c>
      <c r="Q12" s="681">
        <v>5</v>
      </c>
      <c r="R12" s="681">
        <v>4</v>
      </c>
      <c r="S12" s="682">
        <v>121</v>
      </c>
      <c r="U12" s="361"/>
    </row>
    <row r="13" spans="1:21" ht="15" customHeight="1">
      <c r="A13" s="800">
        <v>2012</v>
      </c>
      <c r="B13" s="966" t="s">
        <v>418</v>
      </c>
      <c r="C13" s="661" t="s">
        <v>56</v>
      </c>
      <c r="D13" s="667">
        <v>19880</v>
      </c>
      <c r="E13" s="667">
        <v>64</v>
      </c>
      <c r="F13" s="667">
        <v>408</v>
      </c>
      <c r="G13" s="668">
        <v>6275</v>
      </c>
      <c r="H13" s="667">
        <v>8103</v>
      </c>
      <c r="I13" s="668">
        <v>2658</v>
      </c>
      <c r="J13" s="668">
        <v>782</v>
      </c>
      <c r="K13" s="668">
        <v>399</v>
      </c>
      <c r="L13" s="668">
        <v>315</v>
      </c>
      <c r="M13" s="667">
        <v>207</v>
      </c>
      <c r="N13" s="668">
        <v>183</v>
      </c>
      <c r="O13" s="668">
        <v>115</v>
      </c>
      <c r="P13" s="668">
        <v>84</v>
      </c>
      <c r="Q13" s="683">
        <v>71</v>
      </c>
      <c r="R13" s="683">
        <v>76</v>
      </c>
      <c r="S13" s="676">
        <v>140</v>
      </c>
      <c r="U13" s="361"/>
    </row>
    <row r="14" spans="1:21" ht="15" customHeight="1">
      <c r="A14" s="964"/>
      <c r="B14" s="967"/>
      <c r="C14" s="663" t="s">
        <v>58</v>
      </c>
      <c r="D14" s="671">
        <v>19880</v>
      </c>
      <c r="E14" s="671">
        <v>2247</v>
      </c>
      <c r="F14" s="671">
        <v>3683</v>
      </c>
      <c r="G14" s="672">
        <v>7077</v>
      </c>
      <c r="H14" s="671">
        <v>3634</v>
      </c>
      <c r="I14" s="672">
        <v>1314</v>
      </c>
      <c r="J14" s="672">
        <v>587</v>
      </c>
      <c r="K14" s="672">
        <v>324</v>
      </c>
      <c r="L14" s="672">
        <v>244</v>
      </c>
      <c r="M14" s="671">
        <v>136</v>
      </c>
      <c r="N14" s="672">
        <v>76</v>
      </c>
      <c r="O14" s="672">
        <v>62</v>
      </c>
      <c r="P14" s="672">
        <v>24</v>
      </c>
      <c r="Q14" s="680">
        <v>18</v>
      </c>
      <c r="R14" s="680">
        <v>10</v>
      </c>
      <c r="S14" s="678">
        <v>444</v>
      </c>
      <c r="U14" s="361"/>
    </row>
    <row r="15" spans="1:21" ht="15" customHeight="1">
      <c r="A15" s="964"/>
      <c r="B15" s="968" t="s">
        <v>419</v>
      </c>
      <c r="C15" s="663" t="s">
        <v>56</v>
      </c>
      <c r="D15" s="671">
        <v>10446</v>
      </c>
      <c r="E15" s="671">
        <v>29</v>
      </c>
      <c r="F15" s="671">
        <v>190</v>
      </c>
      <c r="G15" s="672">
        <v>3166</v>
      </c>
      <c r="H15" s="671">
        <v>4377</v>
      </c>
      <c r="I15" s="672">
        <v>1437</v>
      </c>
      <c r="J15" s="672">
        <v>456</v>
      </c>
      <c r="K15" s="672">
        <v>219</v>
      </c>
      <c r="L15" s="672">
        <v>161</v>
      </c>
      <c r="M15" s="671">
        <v>106</v>
      </c>
      <c r="N15" s="672">
        <v>90</v>
      </c>
      <c r="O15" s="672">
        <v>57</v>
      </c>
      <c r="P15" s="672">
        <v>38</v>
      </c>
      <c r="Q15" s="680">
        <v>36</v>
      </c>
      <c r="R15" s="680">
        <v>32</v>
      </c>
      <c r="S15" s="678">
        <v>52</v>
      </c>
      <c r="U15" s="361"/>
    </row>
    <row r="16" spans="1:21" ht="15" customHeight="1">
      <c r="A16" s="964"/>
      <c r="B16" s="969"/>
      <c r="C16" s="663" t="s">
        <v>58</v>
      </c>
      <c r="D16" s="671">
        <v>10446</v>
      </c>
      <c r="E16" s="671">
        <v>1110</v>
      </c>
      <c r="F16" s="671">
        <v>1771</v>
      </c>
      <c r="G16" s="672">
        <v>3775</v>
      </c>
      <c r="H16" s="671">
        <v>2098</v>
      </c>
      <c r="I16" s="672">
        <v>756</v>
      </c>
      <c r="J16" s="672">
        <v>316</v>
      </c>
      <c r="K16" s="672">
        <v>168</v>
      </c>
      <c r="L16" s="672">
        <v>126</v>
      </c>
      <c r="M16" s="671">
        <v>73</v>
      </c>
      <c r="N16" s="672">
        <v>33</v>
      </c>
      <c r="O16" s="672">
        <v>31</v>
      </c>
      <c r="P16" s="672">
        <v>7</v>
      </c>
      <c r="Q16" s="680">
        <v>10</v>
      </c>
      <c r="R16" s="680">
        <v>2</v>
      </c>
      <c r="S16" s="678">
        <v>170</v>
      </c>
      <c r="U16" s="361"/>
    </row>
    <row r="17" spans="1:21" ht="15" customHeight="1">
      <c r="A17" s="964"/>
      <c r="B17" s="968" t="s">
        <v>420</v>
      </c>
      <c r="C17" s="663" t="s">
        <v>56</v>
      </c>
      <c r="D17" s="671">
        <v>4995</v>
      </c>
      <c r="E17" s="671">
        <v>15</v>
      </c>
      <c r="F17" s="671">
        <v>84</v>
      </c>
      <c r="G17" s="672">
        <v>1463</v>
      </c>
      <c r="H17" s="671">
        <v>2123</v>
      </c>
      <c r="I17" s="672">
        <v>731</v>
      </c>
      <c r="J17" s="672">
        <v>183</v>
      </c>
      <c r="K17" s="672">
        <v>97</v>
      </c>
      <c r="L17" s="672">
        <v>65</v>
      </c>
      <c r="M17" s="671">
        <v>53</v>
      </c>
      <c r="N17" s="672">
        <v>55</v>
      </c>
      <c r="O17" s="672">
        <v>26</v>
      </c>
      <c r="P17" s="672">
        <v>25</v>
      </c>
      <c r="Q17" s="680">
        <v>21</v>
      </c>
      <c r="R17" s="680">
        <v>17</v>
      </c>
      <c r="S17" s="678">
        <v>37</v>
      </c>
      <c r="U17" s="361"/>
    </row>
    <row r="18" spans="1:21" ht="15" customHeight="1">
      <c r="A18" s="964"/>
      <c r="B18" s="969"/>
      <c r="C18" s="663" t="s">
        <v>58</v>
      </c>
      <c r="D18" s="671">
        <v>4995</v>
      </c>
      <c r="E18" s="671">
        <v>492</v>
      </c>
      <c r="F18" s="671">
        <v>915</v>
      </c>
      <c r="G18" s="672">
        <v>1795</v>
      </c>
      <c r="H18" s="671">
        <v>964</v>
      </c>
      <c r="I18" s="672">
        <v>313</v>
      </c>
      <c r="J18" s="672">
        <v>158</v>
      </c>
      <c r="K18" s="672">
        <v>80</v>
      </c>
      <c r="L18" s="672">
        <v>63</v>
      </c>
      <c r="M18" s="671">
        <v>30</v>
      </c>
      <c r="N18" s="672">
        <v>22</v>
      </c>
      <c r="O18" s="672">
        <v>12</v>
      </c>
      <c r="P18" s="672">
        <v>7</v>
      </c>
      <c r="Q18" s="680">
        <v>5</v>
      </c>
      <c r="R18" s="680">
        <v>5</v>
      </c>
      <c r="S18" s="678">
        <v>134</v>
      </c>
      <c r="U18" s="361"/>
    </row>
    <row r="19" spans="1:21" ht="15" customHeight="1">
      <c r="A19" s="964"/>
      <c r="B19" s="968" t="s">
        <v>421</v>
      </c>
      <c r="C19" s="663" t="s">
        <v>56</v>
      </c>
      <c r="D19" s="671">
        <v>4439</v>
      </c>
      <c r="E19" s="671">
        <v>20</v>
      </c>
      <c r="F19" s="671">
        <v>134</v>
      </c>
      <c r="G19" s="672">
        <v>1646</v>
      </c>
      <c r="H19" s="671">
        <v>1603</v>
      </c>
      <c r="I19" s="672">
        <v>490</v>
      </c>
      <c r="J19" s="672">
        <v>143</v>
      </c>
      <c r="K19" s="672">
        <v>83</v>
      </c>
      <c r="L19" s="672">
        <v>89</v>
      </c>
      <c r="M19" s="671">
        <v>48</v>
      </c>
      <c r="N19" s="672">
        <v>38</v>
      </c>
      <c r="O19" s="672">
        <v>32</v>
      </c>
      <c r="P19" s="672">
        <v>21</v>
      </c>
      <c r="Q19" s="680">
        <v>14</v>
      </c>
      <c r="R19" s="680">
        <v>27</v>
      </c>
      <c r="S19" s="678">
        <v>51</v>
      </c>
      <c r="U19" s="361"/>
    </row>
    <row r="20" spans="1:21" ht="15" customHeight="1" thickBot="1">
      <c r="A20" s="965"/>
      <c r="B20" s="970"/>
      <c r="C20" s="664" t="s">
        <v>58</v>
      </c>
      <c r="D20" s="673">
        <v>4439</v>
      </c>
      <c r="E20" s="673">
        <v>645</v>
      </c>
      <c r="F20" s="673">
        <v>997</v>
      </c>
      <c r="G20" s="674">
        <v>1507</v>
      </c>
      <c r="H20" s="673">
        <v>572</v>
      </c>
      <c r="I20" s="674">
        <v>245</v>
      </c>
      <c r="J20" s="674">
        <v>113</v>
      </c>
      <c r="K20" s="674">
        <v>76</v>
      </c>
      <c r="L20" s="674">
        <v>55</v>
      </c>
      <c r="M20" s="673">
        <v>33</v>
      </c>
      <c r="N20" s="674">
        <v>21</v>
      </c>
      <c r="O20" s="674">
        <v>19</v>
      </c>
      <c r="P20" s="674">
        <v>10</v>
      </c>
      <c r="Q20" s="681">
        <v>3</v>
      </c>
      <c r="R20" s="681">
        <v>3</v>
      </c>
      <c r="S20" s="682">
        <v>140</v>
      </c>
      <c r="U20" s="361"/>
    </row>
    <row r="21" spans="1:21" ht="15" customHeight="1">
      <c r="A21" s="800">
        <v>2013</v>
      </c>
      <c r="B21" s="966" t="s">
        <v>418</v>
      </c>
      <c r="C21" s="661" t="s">
        <v>56</v>
      </c>
      <c r="D21" s="667">
        <v>19236</v>
      </c>
      <c r="E21" s="667">
        <v>46</v>
      </c>
      <c r="F21" s="667">
        <v>363</v>
      </c>
      <c r="G21" s="668">
        <v>5972</v>
      </c>
      <c r="H21" s="667">
        <v>8065</v>
      </c>
      <c r="I21" s="668">
        <v>2574</v>
      </c>
      <c r="J21" s="668">
        <v>762</v>
      </c>
      <c r="K21" s="668">
        <v>405</v>
      </c>
      <c r="L21" s="668">
        <v>274</v>
      </c>
      <c r="M21" s="667">
        <v>182</v>
      </c>
      <c r="N21" s="668">
        <v>141</v>
      </c>
      <c r="O21" s="668">
        <v>116</v>
      </c>
      <c r="P21" s="668">
        <v>82</v>
      </c>
      <c r="Q21" s="683">
        <v>63</v>
      </c>
      <c r="R21" s="683">
        <v>62</v>
      </c>
      <c r="S21" s="676">
        <v>129</v>
      </c>
      <c r="U21" s="361"/>
    </row>
    <row r="22" spans="1:21" ht="15" customHeight="1">
      <c r="A22" s="964"/>
      <c r="B22" s="967"/>
      <c r="C22" s="663" t="s">
        <v>58</v>
      </c>
      <c r="D22" s="671">
        <v>19236</v>
      </c>
      <c r="E22" s="671">
        <v>2056</v>
      </c>
      <c r="F22" s="671">
        <v>3518</v>
      </c>
      <c r="G22" s="672">
        <v>6725</v>
      </c>
      <c r="H22" s="671">
        <v>3967</v>
      </c>
      <c r="I22" s="672">
        <v>1240</v>
      </c>
      <c r="J22" s="672">
        <v>554</v>
      </c>
      <c r="K22" s="672">
        <v>290</v>
      </c>
      <c r="L22" s="672">
        <v>222</v>
      </c>
      <c r="M22" s="671">
        <v>120</v>
      </c>
      <c r="N22" s="672">
        <v>67</v>
      </c>
      <c r="O22" s="672">
        <v>43</v>
      </c>
      <c r="P22" s="672">
        <v>22</v>
      </c>
      <c r="Q22" s="680">
        <v>13</v>
      </c>
      <c r="R22" s="680">
        <v>3</v>
      </c>
      <c r="S22" s="678">
        <v>396</v>
      </c>
      <c r="U22" s="361"/>
    </row>
    <row r="23" spans="1:21" ht="15" customHeight="1">
      <c r="A23" s="964"/>
      <c r="B23" s="968" t="s">
        <v>419</v>
      </c>
      <c r="C23" s="663" t="s">
        <v>56</v>
      </c>
      <c r="D23" s="671">
        <v>10332</v>
      </c>
      <c r="E23" s="671">
        <v>18</v>
      </c>
      <c r="F23" s="671">
        <v>155</v>
      </c>
      <c r="G23" s="672">
        <v>2984</v>
      </c>
      <c r="H23" s="671">
        <v>4496</v>
      </c>
      <c r="I23" s="672">
        <v>1486</v>
      </c>
      <c r="J23" s="672">
        <v>414</v>
      </c>
      <c r="K23" s="672">
        <v>244</v>
      </c>
      <c r="L23" s="672">
        <v>150</v>
      </c>
      <c r="M23" s="671">
        <v>93</v>
      </c>
      <c r="N23" s="672">
        <v>92</v>
      </c>
      <c r="O23" s="672">
        <v>51</v>
      </c>
      <c r="P23" s="672">
        <v>42</v>
      </c>
      <c r="Q23" s="680">
        <v>27</v>
      </c>
      <c r="R23" s="680">
        <v>30</v>
      </c>
      <c r="S23" s="678">
        <v>50</v>
      </c>
      <c r="U23" s="361"/>
    </row>
    <row r="24" spans="1:21" ht="15" customHeight="1">
      <c r="A24" s="964"/>
      <c r="B24" s="969"/>
      <c r="C24" s="663" t="s">
        <v>58</v>
      </c>
      <c r="D24" s="671">
        <v>10332</v>
      </c>
      <c r="E24" s="671">
        <v>1023</v>
      </c>
      <c r="F24" s="671">
        <v>1753</v>
      </c>
      <c r="G24" s="672">
        <v>3586</v>
      </c>
      <c r="H24" s="671">
        <v>2331</v>
      </c>
      <c r="I24" s="672">
        <v>729</v>
      </c>
      <c r="J24" s="672">
        <v>328</v>
      </c>
      <c r="K24" s="672">
        <v>170</v>
      </c>
      <c r="L24" s="672">
        <v>123</v>
      </c>
      <c r="M24" s="671">
        <v>61</v>
      </c>
      <c r="N24" s="672">
        <v>38</v>
      </c>
      <c r="O24" s="672">
        <v>21</v>
      </c>
      <c r="P24" s="672">
        <v>9</v>
      </c>
      <c r="Q24" s="680">
        <v>8</v>
      </c>
      <c r="R24" s="680">
        <v>1</v>
      </c>
      <c r="S24" s="678">
        <v>151</v>
      </c>
      <c r="U24" s="361"/>
    </row>
    <row r="25" spans="1:21" ht="15" customHeight="1">
      <c r="A25" s="964"/>
      <c r="B25" s="968" t="s">
        <v>420</v>
      </c>
      <c r="C25" s="663" t="s">
        <v>56</v>
      </c>
      <c r="D25" s="671">
        <v>4785</v>
      </c>
      <c r="E25" s="671">
        <v>9</v>
      </c>
      <c r="F25" s="671">
        <v>85</v>
      </c>
      <c r="G25" s="672">
        <v>1442</v>
      </c>
      <c r="H25" s="671">
        <v>2034</v>
      </c>
      <c r="I25" s="672">
        <v>669</v>
      </c>
      <c r="J25" s="672">
        <v>192</v>
      </c>
      <c r="K25" s="672">
        <v>95</v>
      </c>
      <c r="L25" s="672">
        <v>71</v>
      </c>
      <c r="M25" s="671">
        <v>42</v>
      </c>
      <c r="N25" s="672">
        <v>26</v>
      </c>
      <c r="O25" s="672">
        <v>36</v>
      </c>
      <c r="P25" s="672">
        <v>26</v>
      </c>
      <c r="Q25" s="680">
        <v>14</v>
      </c>
      <c r="R25" s="680">
        <v>15</v>
      </c>
      <c r="S25" s="678">
        <v>29</v>
      </c>
      <c r="U25" s="361"/>
    </row>
    <row r="26" spans="1:21" ht="15" customHeight="1">
      <c r="A26" s="964"/>
      <c r="B26" s="969"/>
      <c r="C26" s="663" t="s">
        <v>58</v>
      </c>
      <c r="D26" s="671">
        <v>4785</v>
      </c>
      <c r="E26" s="671">
        <v>435</v>
      </c>
      <c r="F26" s="671">
        <v>833</v>
      </c>
      <c r="G26" s="672">
        <v>1760</v>
      </c>
      <c r="H26" s="671">
        <v>1026</v>
      </c>
      <c r="I26" s="672">
        <v>304</v>
      </c>
      <c r="J26" s="672">
        <v>129</v>
      </c>
      <c r="K26" s="672">
        <v>56</v>
      </c>
      <c r="L26" s="672">
        <v>47</v>
      </c>
      <c r="M26" s="671">
        <v>36</v>
      </c>
      <c r="N26" s="672">
        <v>13</v>
      </c>
      <c r="O26" s="672">
        <v>11</v>
      </c>
      <c r="P26" s="672">
        <v>7</v>
      </c>
      <c r="Q26" s="680">
        <v>2</v>
      </c>
      <c r="R26" s="680">
        <v>1</v>
      </c>
      <c r="S26" s="678">
        <v>125</v>
      </c>
      <c r="U26" s="361"/>
    </row>
    <row r="27" spans="1:21" ht="15" customHeight="1">
      <c r="A27" s="964"/>
      <c r="B27" s="968" t="s">
        <v>421</v>
      </c>
      <c r="C27" s="663" t="s">
        <v>56</v>
      </c>
      <c r="D27" s="671">
        <v>4119</v>
      </c>
      <c r="E27" s="671">
        <v>19</v>
      </c>
      <c r="F27" s="671">
        <v>123</v>
      </c>
      <c r="G27" s="672">
        <v>1546</v>
      </c>
      <c r="H27" s="671">
        <v>1535</v>
      </c>
      <c r="I27" s="672">
        <v>419</v>
      </c>
      <c r="J27" s="672">
        <v>156</v>
      </c>
      <c r="K27" s="672">
        <v>66</v>
      </c>
      <c r="L27" s="672">
        <v>53</v>
      </c>
      <c r="M27" s="671">
        <v>47</v>
      </c>
      <c r="N27" s="672">
        <v>23</v>
      </c>
      <c r="O27" s="672">
        <v>29</v>
      </c>
      <c r="P27" s="672">
        <v>14</v>
      </c>
      <c r="Q27" s="680">
        <v>22</v>
      </c>
      <c r="R27" s="680">
        <v>17</v>
      </c>
      <c r="S27" s="678">
        <v>50</v>
      </c>
      <c r="U27" s="361"/>
    </row>
    <row r="28" spans="1:21" ht="15" customHeight="1" thickBot="1">
      <c r="A28" s="965"/>
      <c r="B28" s="970"/>
      <c r="C28" s="664" t="s">
        <v>58</v>
      </c>
      <c r="D28" s="673">
        <v>4119</v>
      </c>
      <c r="E28" s="673">
        <v>598</v>
      </c>
      <c r="F28" s="673">
        <v>932</v>
      </c>
      <c r="G28" s="674">
        <v>1379</v>
      </c>
      <c r="H28" s="673">
        <v>610</v>
      </c>
      <c r="I28" s="674">
        <v>207</v>
      </c>
      <c r="J28" s="674">
        <v>97</v>
      </c>
      <c r="K28" s="674">
        <v>64</v>
      </c>
      <c r="L28" s="674">
        <v>52</v>
      </c>
      <c r="M28" s="673">
        <v>23</v>
      </c>
      <c r="N28" s="674">
        <v>16</v>
      </c>
      <c r="O28" s="674">
        <v>11</v>
      </c>
      <c r="P28" s="674">
        <v>6</v>
      </c>
      <c r="Q28" s="681">
        <v>3</v>
      </c>
      <c r="R28" s="681">
        <v>1</v>
      </c>
      <c r="S28" s="682">
        <v>120</v>
      </c>
      <c r="U28" s="361"/>
    </row>
    <row r="29" spans="1:21" ht="15" customHeight="1">
      <c r="A29" s="800">
        <v>2014</v>
      </c>
      <c r="B29" s="966" t="s">
        <v>418</v>
      </c>
      <c r="C29" s="661" t="s">
        <v>56</v>
      </c>
      <c r="D29" s="667">
        <v>18997</v>
      </c>
      <c r="E29" s="667">
        <v>49</v>
      </c>
      <c r="F29" s="667">
        <v>383</v>
      </c>
      <c r="G29" s="668">
        <v>5762</v>
      </c>
      <c r="H29" s="667">
        <v>7824</v>
      </c>
      <c r="I29" s="668">
        <v>2658</v>
      </c>
      <c r="J29" s="668">
        <v>838</v>
      </c>
      <c r="K29" s="668">
        <v>457</v>
      </c>
      <c r="L29" s="668">
        <v>254</v>
      </c>
      <c r="M29" s="667">
        <v>178</v>
      </c>
      <c r="N29" s="668">
        <v>142</v>
      </c>
      <c r="O29" s="668">
        <v>115</v>
      </c>
      <c r="P29" s="668">
        <v>76</v>
      </c>
      <c r="Q29" s="683">
        <v>56</v>
      </c>
      <c r="R29" s="683">
        <v>67</v>
      </c>
      <c r="S29" s="676">
        <v>138</v>
      </c>
      <c r="U29" s="361"/>
    </row>
    <row r="30" spans="1:21" ht="15" customHeight="1">
      <c r="A30" s="964"/>
      <c r="B30" s="967"/>
      <c r="C30" s="663" t="s">
        <v>58</v>
      </c>
      <c r="D30" s="671">
        <v>18997</v>
      </c>
      <c r="E30" s="671">
        <v>1849</v>
      </c>
      <c r="F30" s="671">
        <v>3340</v>
      </c>
      <c r="G30" s="672">
        <v>6766</v>
      </c>
      <c r="H30" s="671">
        <v>4008</v>
      </c>
      <c r="I30" s="672">
        <v>1223</v>
      </c>
      <c r="J30" s="672">
        <v>585</v>
      </c>
      <c r="K30" s="672">
        <v>338</v>
      </c>
      <c r="L30" s="672">
        <v>175</v>
      </c>
      <c r="M30" s="671">
        <v>126</v>
      </c>
      <c r="N30" s="672">
        <v>63</v>
      </c>
      <c r="O30" s="672">
        <v>54</v>
      </c>
      <c r="P30" s="672">
        <v>26</v>
      </c>
      <c r="Q30" s="680">
        <v>19</v>
      </c>
      <c r="R30" s="680">
        <v>7</v>
      </c>
      <c r="S30" s="678">
        <v>418</v>
      </c>
      <c r="U30" s="361"/>
    </row>
    <row r="31" spans="1:21" ht="15" customHeight="1">
      <c r="A31" s="964"/>
      <c r="B31" s="968" t="s">
        <v>419</v>
      </c>
      <c r="C31" s="663" t="s">
        <v>56</v>
      </c>
      <c r="D31" s="671">
        <v>10162</v>
      </c>
      <c r="E31" s="671">
        <v>21</v>
      </c>
      <c r="F31" s="671">
        <v>179</v>
      </c>
      <c r="G31" s="672">
        <v>2891</v>
      </c>
      <c r="H31" s="671">
        <v>4221</v>
      </c>
      <c r="I31" s="672">
        <v>1549</v>
      </c>
      <c r="J31" s="672">
        <v>478</v>
      </c>
      <c r="K31" s="672">
        <v>262</v>
      </c>
      <c r="L31" s="672">
        <v>145</v>
      </c>
      <c r="M31" s="671">
        <v>108</v>
      </c>
      <c r="N31" s="672">
        <v>85</v>
      </c>
      <c r="O31" s="672">
        <v>63</v>
      </c>
      <c r="P31" s="672">
        <v>38</v>
      </c>
      <c r="Q31" s="680">
        <v>27</v>
      </c>
      <c r="R31" s="680">
        <v>35</v>
      </c>
      <c r="S31" s="678">
        <v>60</v>
      </c>
      <c r="U31" s="361"/>
    </row>
    <row r="32" spans="1:21" ht="15" customHeight="1">
      <c r="A32" s="964"/>
      <c r="B32" s="969"/>
      <c r="C32" s="663" t="s">
        <v>58</v>
      </c>
      <c r="D32" s="671">
        <v>10162</v>
      </c>
      <c r="E32" s="671">
        <v>933</v>
      </c>
      <c r="F32" s="671">
        <v>1657</v>
      </c>
      <c r="G32" s="672">
        <v>3548</v>
      </c>
      <c r="H32" s="671">
        <v>2329</v>
      </c>
      <c r="I32" s="672">
        <v>743</v>
      </c>
      <c r="J32" s="672">
        <v>339</v>
      </c>
      <c r="K32" s="672">
        <v>185</v>
      </c>
      <c r="L32" s="672">
        <v>95</v>
      </c>
      <c r="M32" s="671">
        <v>69</v>
      </c>
      <c r="N32" s="672">
        <v>40</v>
      </c>
      <c r="O32" s="672">
        <v>27</v>
      </c>
      <c r="P32" s="672">
        <v>8</v>
      </c>
      <c r="Q32" s="680">
        <v>11</v>
      </c>
      <c r="R32" s="680">
        <v>3</v>
      </c>
      <c r="S32" s="678">
        <v>175</v>
      </c>
      <c r="U32" s="361"/>
    </row>
    <row r="33" spans="1:21" ht="15" customHeight="1">
      <c r="A33" s="964"/>
      <c r="B33" s="968" t="s">
        <v>420</v>
      </c>
      <c r="C33" s="663" t="s">
        <v>56</v>
      </c>
      <c r="D33" s="671">
        <v>4782</v>
      </c>
      <c r="E33" s="671">
        <v>11</v>
      </c>
      <c r="F33" s="671">
        <v>67</v>
      </c>
      <c r="G33" s="672">
        <v>1416</v>
      </c>
      <c r="H33" s="671">
        <v>2046</v>
      </c>
      <c r="I33" s="672">
        <v>689</v>
      </c>
      <c r="J33" s="672">
        <v>221</v>
      </c>
      <c r="K33" s="672">
        <v>101</v>
      </c>
      <c r="L33" s="672">
        <v>59</v>
      </c>
      <c r="M33" s="671">
        <v>34</v>
      </c>
      <c r="N33" s="672">
        <v>34</v>
      </c>
      <c r="O33" s="672">
        <v>19</v>
      </c>
      <c r="P33" s="672">
        <v>16</v>
      </c>
      <c r="Q33" s="680">
        <v>15</v>
      </c>
      <c r="R33" s="680">
        <v>18</v>
      </c>
      <c r="S33" s="678">
        <v>36</v>
      </c>
      <c r="U33" s="361"/>
    </row>
    <row r="34" spans="1:21" ht="15" customHeight="1">
      <c r="A34" s="964"/>
      <c r="B34" s="969"/>
      <c r="C34" s="663" t="s">
        <v>58</v>
      </c>
      <c r="D34" s="671">
        <v>4782</v>
      </c>
      <c r="E34" s="671">
        <v>378</v>
      </c>
      <c r="F34" s="671">
        <v>812</v>
      </c>
      <c r="G34" s="672">
        <v>1788</v>
      </c>
      <c r="H34" s="671">
        <v>1074</v>
      </c>
      <c r="I34" s="672">
        <v>298</v>
      </c>
      <c r="J34" s="672">
        <v>147</v>
      </c>
      <c r="K34" s="672">
        <v>82</v>
      </c>
      <c r="L34" s="672">
        <v>46</v>
      </c>
      <c r="M34" s="671">
        <v>26</v>
      </c>
      <c r="N34" s="672">
        <v>5</v>
      </c>
      <c r="O34" s="672">
        <v>11</v>
      </c>
      <c r="P34" s="672">
        <v>10</v>
      </c>
      <c r="Q34" s="680">
        <v>5</v>
      </c>
      <c r="R34" s="680">
        <v>1</v>
      </c>
      <c r="S34" s="678">
        <v>99</v>
      </c>
      <c r="U34" s="361"/>
    </row>
    <row r="35" spans="1:21" ht="15" customHeight="1">
      <c r="A35" s="964"/>
      <c r="B35" s="968" t="s">
        <v>421</v>
      </c>
      <c r="C35" s="663" t="s">
        <v>56</v>
      </c>
      <c r="D35" s="671">
        <v>4053</v>
      </c>
      <c r="E35" s="671">
        <v>17</v>
      </c>
      <c r="F35" s="671">
        <v>137</v>
      </c>
      <c r="G35" s="672">
        <v>1455</v>
      </c>
      <c r="H35" s="671">
        <v>1557</v>
      </c>
      <c r="I35" s="672">
        <v>420</v>
      </c>
      <c r="J35" s="672">
        <v>139</v>
      </c>
      <c r="K35" s="672">
        <v>94</v>
      </c>
      <c r="L35" s="672">
        <v>50</v>
      </c>
      <c r="M35" s="671">
        <v>36</v>
      </c>
      <c r="N35" s="672">
        <v>23</v>
      </c>
      <c r="O35" s="672">
        <v>33</v>
      </c>
      <c r="P35" s="672">
        <v>22</v>
      </c>
      <c r="Q35" s="680">
        <v>14</v>
      </c>
      <c r="R35" s="680">
        <v>14</v>
      </c>
      <c r="S35" s="678">
        <v>42</v>
      </c>
      <c r="U35" s="361"/>
    </row>
    <row r="36" spans="1:21" ht="15" customHeight="1" thickBot="1">
      <c r="A36" s="965"/>
      <c r="B36" s="970"/>
      <c r="C36" s="664" t="s">
        <v>58</v>
      </c>
      <c r="D36" s="673">
        <v>4053</v>
      </c>
      <c r="E36" s="673">
        <v>538</v>
      </c>
      <c r="F36" s="673">
        <v>871</v>
      </c>
      <c r="G36" s="674">
        <v>1430</v>
      </c>
      <c r="H36" s="673">
        <v>605</v>
      </c>
      <c r="I36" s="674">
        <v>182</v>
      </c>
      <c r="J36" s="674">
        <v>99</v>
      </c>
      <c r="K36" s="674">
        <v>71</v>
      </c>
      <c r="L36" s="674">
        <v>34</v>
      </c>
      <c r="M36" s="673">
        <v>31</v>
      </c>
      <c r="N36" s="674">
        <v>18</v>
      </c>
      <c r="O36" s="674">
        <v>16</v>
      </c>
      <c r="P36" s="674">
        <v>8</v>
      </c>
      <c r="Q36" s="681">
        <v>3</v>
      </c>
      <c r="R36" s="681">
        <v>3</v>
      </c>
      <c r="S36" s="682">
        <v>144</v>
      </c>
      <c r="U36" s="361"/>
    </row>
    <row r="37" spans="1:21" ht="15" customHeight="1">
      <c r="A37" s="800">
        <v>2015</v>
      </c>
      <c r="B37" s="966" t="s">
        <v>418</v>
      </c>
      <c r="C37" s="661" t="s">
        <v>56</v>
      </c>
      <c r="D37" s="667">
        <v>18834</v>
      </c>
      <c r="E37" s="667">
        <v>39</v>
      </c>
      <c r="F37" s="667">
        <v>339</v>
      </c>
      <c r="G37" s="668">
        <v>5422</v>
      </c>
      <c r="H37" s="667">
        <v>7846</v>
      </c>
      <c r="I37" s="668">
        <v>2748</v>
      </c>
      <c r="J37" s="668">
        <v>924</v>
      </c>
      <c r="K37" s="668">
        <v>437</v>
      </c>
      <c r="L37" s="668">
        <v>263</v>
      </c>
      <c r="M37" s="667">
        <v>191</v>
      </c>
      <c r="N37" s="668">
        <v>158</v>
      </c>
      <c r="O37" s="668">
        <v>94</v>
      </c>
      <c r="P37" s="668">
        <v>84</v>
      </c>
      <c r="Q37" s="683">
        <v>81</v>
      </c>
      <c r="R37" s="683">
        <v>89</v>
      </c>
      <c r="S37" s="676">
        <v>119</v>
      </c>
      <c r="U37" s="361"/>
    </row>
    <row r="38" spans="1:21" ht="15" customHeight="1">
      <c r="A38" s="964"/>
      <c r="B38" s="967"/>
      <c r="C38" s="663" t="s">
        <v>58</v>
      </c>
      <c r="D38" s="671">
        <v>18834</v>
      </c>
      <c r="E38" s="671">
        <v>1611</v>
      </c>
      <c r="F38" s="671">
        <v>2979</v>
      </c>
      <c r="G38" s="672">
        <v>6952</v>
      </c>
      <c r="H38" s="671">
        <v>4112</v>
      </c>
      <c r="I38" s="672">
        <v>1238</v>
      </c>
      <c r="J38" s="672">
        <v>622</v>
      </c>
      <c r="K38" s="672">
        <v>374</v>
      </c>
      <c r="L38" s="672">
        <v>190</v>
      </c>
      <c r="M38" s="671">
        <v>136</v>
      </c>
      <c r="N38" s="672">
        <v>76</v>
      </c>
      <c r="O38" s="672">
        <v>52</v>
      </c>
      <c r="P38" s="672">
        <v>42</v>
      </c>
      <c r="Q38" s="680">
        <v>19</v>
      </c>
      <c r="R38" s="680">
        <v>8</v>
      </c>
      <c r="S38" s="678">
        <v>423</v>
      </c>
      <c r="U38" s="361"/>
    </row>
    <row r="39" spans="1:21" ht="15" customHeight="1">
      <c r="A39" s="964"/>
      <c r="B39" s="968" t="s">
        <v>419</v>
      </c>
      <c r="C39" s="663" t="s">
        <v>56</v>
      </c>
      <c r="D39" s="671">
        <v>10233</v>
      </c>
      <c r="E39" s="671">
        <v>21</v>
      </c>
      <c r="F39" s="671">
        <v>172</v>
      </c>
      <c r="G39" s="672">
        <v>2730</v>
      </c>
      <c r="H39" s="671">
        <v>4317</v>
      </c>
      <c r="I39" s="672">
        <v>1587</v>
      </c>
      <c r="J39" s="672">
        <v>559</v>
      </c>
      <c r="K39" s="672">
        <v>256</v>
      </c>
      <c r="L39" s="672">
        <v>168</v>
      </c>
      <c r="M39" s="671">
        <v>98</v>
      </c>
      <c r="N39" s="672">
        <v>88</v>
      </c>
      <c r="O39" s="672">
        <v>57</v>
      </c>
      <c r="P39" s="672">
        <v>45</v>
      </c>
      <c r="Q39" s="680">
        <v>41</v>
      </c>
      <c r="R39" s="680">
        <v>43</v>
      </c>
      <c r="S39" s="678">
        <v>51</v>
      </c>
      <c r="U39" s="361"/>
    </row>
    <row r="40" spans="1:21" ht="15" customHeight="1">
      <c r="A40" s="964"/>
      <c r="B40" s="969"/>
      <c r="C40" s="663" t="s">
        <v>58</v>
      </c>
      <c r="D40" s="671">
        <v>10233</v>
      </c>
      <c r="E40" s="671">
        <v>831</v>
      </c>
      <c r="F40" s="671">
        <v>1447</v>
      </c>
      <c r="G40" s="672">
        <v>3699</v>
      </c>
      <c r="H40" s="671">
        <v>2408</v>
      </c>
      <c r="I40" s="672">
        <v>744</v>
      </c>
      <c r="J40" s="672">
        <v>367</v>
      </c>
      <c r="K40" s="672">
        <v>228</v>
      </c>
      <c r="L40" s="672">
        <v>109</v>
      </c>
      <c r="M40" s="671">
        <v>70</v>
      </c>
      <c r="N40" s="672">
        <v>52</v>
      </c>
      <c r="O40" s="672">
        <v>17</v>
      </c>
      <c r="P40" s="672">
        <v>24</v>
      </c>
      <c r="Q40" s="680">
        <v>11</v>
      </c>
      <c r="R40" s="680">
        <v>1</v>
      </c>
      <c r="S40" s="678">
        <v>225</v>
      </c>
      <c r="U40" s="361"/>
    </row>
    <row r="41" spans="1:21" ht="15" customHeight="1">
      <c r="A41" s="964"/>
      <c r="B41" s="968" t="s">
        <v>420</v>
      </c>
      <c r="C41" s="663" t="s">
        <v>56</v>
      </c>
      <c r="D41" s="671">
        <v>4726</v>
      </c>
      <c r="E41" s="671">
        <v>4</v>
      </c>
      <c r="F41" s="671">
        <v>65</v>
      </c>
      <c r="G41" s="672">
        <v>1280</v>
      </c>
      <c r="H41" s="671">
        <v>2048</v>
      </c>
      <c r="I41" s="672">
        <v>764</v>
      </c>
      <c r="J41" s="672">
        <v>219</v>
      </c>
      <c r="K41" s="672">
        <v>105</v>
      </c>
      <c r="L41" s="672">
        <v>55</v>
      </c>
      <c r="M41" s="671">
        <v>40</v>
      </c>
      <c r="N41" s="672">
        <v>36</v>
      </c>
      <c r="O41" s="672">
        <v>23</v>
      </c>
      <c r="P41" s="672">
        <v>19</v>
      </c>
      <c r="Q41" s="680">
        <v>19</v>
      </c>
      <c r="R41" s="680">
        <v>26</v>
      </c>
      <c r="S41" s="678">
        <v>23</v>
      </c>
      <c r="U41" s="361"/>
    </row>
    <row r="42" spans="1:21" ht="15" customHeight="1">
      <c r="A42" s="964"/>
      <c r="B42" s="969"/>
      <c r="C42" s="663" t="s">
        <v>58</v>
      </c>
      <c r="D42" s="671">
        <v>4726</v>
      </c>
      <c r="E42" s="671">
        <v>334</v>
      </c>
      <c r="F42" s="671">
        <v>709</v>
      </c>
      <c r="G42" s="672">
        <v>1792</v>
      </c>
      <c r="H42" s="671">
        <v>1123</v>
      </c>
      <c r="I42" s="672">
        <v>318</v>
      </c>
      <c r="J42" s="672">
        <v>156</v>
      </c>
      <c r="K42" s="672">
        <v>82</v>
      </c>
      <c r="L42" s="672">
        <v>54</v>
      </c>
      <c r="M42" s="671">
        <v>31</v>
      </c>
      <c r="N42" s="672">
        <v>9</v>
      </c>
      <c r="O42" s="672">
        <v>15</v>
      </c>
      <c r="P42" s="672">
        <v>8</v>
      </c>
      <c r="Q42" s="680">
        <v>6</v>
      </c>
      <c r="R42" s="680">
        <v>4</v>
      </c>
      <c r="S42" s="678">
        <v>85</v>
      </c>
      <c r="U42" s="361"/>
    </row>
    <row r="43" spans="1:21" ht="15" customHeight="1">
      <c r="A43" s="964"/>
      <c r="B43" s="968" t="s">
        <v>421</v>
      </c>
      <c r="C43" s="663" t="s">
        <v>56</v>
      </c>
      <c r="D43" s="671">
        <v>3875</v>
      </c>
      <c r="E43" s="671">
        <v>14</v>
      </c>
      <c r="F43" s="671">
        <v>102</v>
      </c>
      <c r="G43" s="672">
        <v>1412</v>
      </c>
      <c r="H43" s="671">
        <v>1481</v>
      </c>
      <c r="I43" s="672">
        <v>397</v>
      </c>
      <c r="J43" s="672">
        <v>146</v>
      </c>
      <c r="K43" s="672">
        <v>76</v>
      </c>
      <c r="L43" s="672">
        <v>40</v>
      </c>
      <c r="M43" s="671">
        <v>53</v>
      </c>
      <c r="N43" s="672">
        <v>34</v>
      </c>
      <c r="O43" s="672">
        <v>14</v>
      </c>
      <c r="P43" s="672">
        <v>20</v>
      </c>
      <c r="Q43" s="680">
        <v>21</v>
      </c>
      <c r="R43" s="680">
        <v>20</v>
      </c>
      <c r="S43" s="678">
        <v>45</v>
      </c>
      <c r="U43" s="361"/>
    </row>
    <row r="44" spans="1:21" ht="15" customHeight="1" thickBot="1">
      <c r="A44" s="965"/>
      <c r="B44" s="970"/>
      <c r="C44" s="664" t="s">
        <v>58</v>
      </c>
      <c r="D44" s="673">
        <v>3875</v>
      </c>
      <c r="E44" s="673">
        <v>446</v>
      </c>
      <c r="F44" s="673">
        <v>823</v>
      </c>
      <c r="G44" s="674">
        <v>1461</v>
      </c>
      <c r="H44" s="673">
        <v>581</v>
      </c>
      <c r="I44" s="674">
        <v>176</v>
      </c>
      <c r="J44" s="674">
        <v>99</v>
      </c>
      <c r="K44" s="674">
        <v>64</v>
      </c>
      <c r="L44" s="674">
        <v>27</v>
      </c>
      <c r="M44" s="673">
        <v>35</v>
      </c>
      <c r="N44" s="674">
        <v>15</v>
      </c>
      <c r="O44" s="674">
        <v>20</v>
      </c>
      <c r="P44" s="674">
        <v>10</v>
      </c>
      <c r="Q44" s="681">
        <v>2</v>
      </c>
      <c r="R44" s="681">
        <v>3</v>
      </c>
      <c r="S44" s="682">
        <v>113</v>
      </c>
      <c r="U44" s="361"/>
    </row>
    <row r="45" spans="1:21" ht="15" customHeight="1">
      <c r="A45" s="800">
        <v>2016</v>
      </c>
      <c r="B45" s="966" t="s">
        <v>418</v>
      </c>
      <c r="C45" s="661" t="s">
        <v>56</v>
      </c>
      <c r="D45" s="667">
        <v>17934</v>
      </c>
      <c r="E45" s="667">
        <v>33</v>
      </c>
      <c r="F45" s="667">
        <v>277</v>
      </c>
      <c r="G45" s="668">
        <v>4953</v>
      </c>
      <c r="H45" s="667">
        <v>7514</v>
      </c>
      <c r="I45" s="668">
        <v>2709</v>
      </c>
      <c r="J45" s="668">
        <v>964</v>
      </c>
      <c r="K45" s="668">
        <v>456</v>
      </c>
      <c r="L45" s="668">
        <v>284</v>
      </c>
      <c r="M45" s="667">
        <v>224</v>
      </c>
      <c r="N45" s="668">
        <v>152</v>
      </c>
      <c r="O45" s="668">
        <v>131</v>
      </c>
      <c r="P45" s="668">
        <v>85</v>
      </c>
      <c r="Q45" s="683">
        <v>64</v>
      </c>
      <c r="R45" s="683">
        <v>73</v>
      </c>
      <c r="S45" s="676">
        <v>15</v>
      </c>
      <c r="U45" s="361"/>
    </row>
    <row r="46" spans="1:21" ht="15" customHeight="1">
      <c r="A46" s="964"/>
      <c r="B46" s="967"/>
      <c r="C46" s="663" t="s">
        <v>58</v>
      </c>
      <c r="D46" s="671">
        <v>17934</v>
      </c>
      <c r="E46" s="671">
        <v>1335</v>
      </c>
      <c r="F46" s="671">
        <v>2702</v>
      </c>
      <c r="G46" s="672">
        <v>6557</v>
      </c>
      <c r="H46" s="671">
        <v>4072</v>
      </c>
      <c r="I46" s="672">
        <v>1247</v>
      </c>
      <c r="J46" s="672">
        <v>646</v>
      </c>
      <c r="K46" s="672">
        <v>346</v>
      </c>
      <c r="L46" s="672">
        <v>183</v>
      </c>
      <c r="M46" s="671">
        <v>166</v>
      </c>
      <c r="N46" s="672">
        <v>80</v>
      </c>
      <c r="O46" s="672">
        <v>51</v>
      </c>
      <c r="P46" s="672">
        <v>28</v>
      </c>
      <c r="Q46" s="680">
        <v>8</v>
      </c>
      <c r="R46" s="680">
        <v>7</v>
      </c>
      <c r="S46" s="678">
        <v>506</v>
      </c>
      <c r="U46" s="361"/>
    </row>
    <row r="47" spans="1:21" ht="15" customHeight="1">
      <c r="A47" s="964"/>
      <c r="B47" s="968" t="s">
        <v>419</v>
      </c>
      <c r="C47" s="663" t="s">
        <v>56</v>
      </c>
      <c r="D47" s="671">
        <v>9862</v>
      </c>
      <c r="E47" s="671">
        <v>19</v>
      </c>
      <c r="F47" s="671">
        <v>131</v>
      </c>
      <c r="G47" s="672">
        <v>2511</v>
      </c>
      <c r="H47" s="671">
        <v>4188</v>
      </c>
      <c r="I47" s="672">
        <v>1585</v>
      </c>
      <c r="J47" s="672">
        <v>571</v>
      </c>
      <c r="K47" s="672">
        <v>278</v>
      </c>
      <c r="L47" s="672">
        <v>163</v>
      </c>
      <c r="M47" s="671">
        <v>122</v>
      </c>
      <c r="N47" s="672">
        <v>95</v>
      </c>
      <c r="O47" s="672">
        <v>71</v>
      </c>
      <c r="P47" s="672">
        <v>49</v>
      </c>
      <c r="Q47" s="680">
        <v>29</v>
      </c>
      <c r="R47" s="680">
        <v>44</v>
      </c>
      <c r="S47" s="678">
        <v>6</v>
      </c>
      <c r="U47" s="361"/>
    </row>
    <row r="48" spans="1:21" ht="15" customHeight="1">
      <c r="A48" s="964"/>
      <c r="B48" s="969"/>
      <c r="C48" s="663" t="s">
        <v>58</v>
      </c>
      <c r="D48" s="671">
        <v>9862</v>
      </c>
      <c r="E48" s="671">
        <v>699</v>
      </c>
      <c r="F48" s="671">
        <v>1381</v>
      </c>
      <c r="G48" s="672">
        <v>3479</v>
      </c>
      <c r="H48" s="671">
        <v>2421</v>
      </c>
      <c r="I48" s="672">
        <v>745</v>
      </c>
      <c r="J48" s="672">
        <v>379</v>
      </c>
      <c r="K48" s="672">
        <v>211</v>
      </c>
      <c r="L48" s="672">
        <v>107</v>
      </c>
      <c r="M48" s="671">
        <v>77</v>
      </c>
      <c r="N48" s="672">
        <v>51</v>
      </c>
      <c r="O48" s="672">
        <v>28</v>
      </c>
      <c r="P48" s="672">
        <v>15</v>
      </c>
      <c r="Q48" s="680">
        <v>6</v>
      </c>
      <c r="R48" s="680">
        <v>4</v>
      </c>
      <c r="S48" s="678">
        <v>259</v>
      </c>
      <c r="U48" s="361"/>
    </row>
    <row r="49" spans="1:21" ht="15" customHeight="1">
      <c r="A49" s="964"/>
      <c r="B49" s="968" t="s">
        <v>420</v>
      </c>
      <c r="C49" s="663" t="s">
        <v>56</v>
      </c>
      <c r="D49" s="671">
        <v>4471</v>
      </c>
      <c r="E49" s="671">
        <v>2</v>
      </c>
      <c r="F49" s="671">
        <v>57</v>
      </c>
      <c r="G49" s="672">
        <v>1231</v>
      </c>
      <c r="H49" s="671">
        <v>1879</v>
      </c>
      <c r="I49" s="672">
        <v>724</v>
      </c>
      <c r="J49" s="672">
        <v>236</v>
      </c>
      <c r="K49" s="672">
        <v>101</v>
      </c>
      <c r="L49" s="672">
        <v>71</v>
      </c>
      <c r="M49" s="671">
        <v>50</v>
      </c>
      <c r="N49" s="672">
        <v>37</v>
      </c>
      <c r="O49" s="672">
        <v>35</v>
      </c>
      <c r="P49" s="672">
        <v>14</v>
      </c>
      <c r="Q49" s="680">
        <v>20</v>
      </c>
      <c r="R49" s="680">
        <v>11</v>
      </c>
      <c r="S49" s="678">
        <v>3</v>
      </c>
      <c r="U49" s="361"/>
    </row>
    <row r="50" spans="1:21" ht="15" customHeight="1">
      <c r="A50" s="964"/>
      <c r="B50" s="969"/>
      <c r="C50" s="663" t="s">
        <v>58</v>
      </c>
      <c r="D50" s="671">
        <v>4471</v>
      </c>
      <c r="E50" s="671">
        <v>258</v>
      </c>
      <c r="F50" s="671">
        <v>642</v>
      </c>
      <c r="G50" s="672">
        <v>1748</v>
      </c>
      <c r="H50" s="671">
        <v>1062</v>
      </c>
      <c r="I50" s="672">
        <v>316</v>
      </c>
      <c r="J50" s="672">
        <v>169</v>
      </c>
      <c r="K50" s="672">
        <v>69</v>
      </c>
      <c r="L50" s="672">
        <v>40</v>
      </c>
      <c r="M50" s="671">
        <v>45</v>
      </c>
      <c r="N50" s="672">
        <v>18</v>
      </c>
      <c r="O50" s="672">
        <v>10</v>
      </c>
      <c r="P50" s="672">
        <v>9</v>
      </c>
      <c r="Q50" s="680" t="s">
        <v>161</v>
      </c>
      <c r="R50" s="680">
        <v>1</v>
      </c>
      <c r="S50" s="678">
        <v>84</v>
      </c>
      <c r="U50" s="361"/>
    </row>
    <row r="51" spans="1:21" ht="15" customHeight="1">
      <c r="A51" s="964"/>
      <c r="B51" s="968" t="s">
        <v>421</v>
      </c>
      <c r="C51" s="663" t="s">
        <v>56</v>
      </c>
      <c r="D51" s="671">
        <v>3601</v>
      </c>
      <c r="E51" s="671">
        <v>12</v>
      </c>
      <c r="F51" s="671">
        <v>89</v>
      </c>
      <c r="G51" s="672">
        <v>1211</v>
      </c>
      <c r="H51" s="671">
        <v>1447</v>
      </c>
      <c r="I51" s="672">
        <v>400</v>
      </c>
      <c r="J51" s="672">
        <v>157</v>
      </c>
      <c r="K51" s="672">
        <v>77</v>
      </c>
      <c r="L51" s="672">
        <v>50</v>
      </c>
      <c r="M51" s="671">
        <v>52</v>
      </c>
      <c r="N51" s="672">
        <v>20</v>
      </c>
      <c r="O51" s="672">
        <v>25</v>
      </c>
      <c r="P51" s="672">
        <v>22</v>
      </c>
      <c r="Q51" s="680">
        <v>15</v>
      </c>
      <c r="R51" s="680">
        <v>18</v>
      </c>
      <c r="S51" s="678">
        <v>6</v>
      </c>
      <c r="U51" s="361"/>
    </row>
    <row r="52" spans="1:21" ht="15" customHeight="1" thickBot="1">
      <c r="A52" s="965"/>
      <c r="B52" s="970"/>
      <c r="C52" s="664" t="s">
        <v>58</v>
      </c>
      <c r="D52" s="673">
        <v>3601</v>
      </c>
      <c r="E52" s="673">
        <v>378</v>
      </c>
      <c r="F52" s="673">
        <v>679</v>
      </c>
      <c r="G52" s="674">
        <v>1330</v>
      </c>
      <c r="H52" s="673">
        <v>589</v>
      </c>
      <c r="I52" s="674">
        <v>186</v>
      </c>
      <c r="J52" s="674">
        <v>98</v>
      </c>
      <c r="K52" s="674">
        <v>66</v>
      </c>
      <c r="L52" s="674">
        <v>36</v>
      </c>
      <c r="M52" s="673">
        <v>44</v>
      </c>
      <c r="N52" s="674">
        <v>11</v>
      </c>
      <c r="O52" s="674">
        <v>13</v>
      </c>
      <c r="P52" s="674">
        <v>4</v>
      </c>
      <c r="Q52" s="681">
        <v>2</v>
      </c>
      <c r="R52" s="681">
        <v>2</v>
      </c>
      <c r="S52" s="682">
        <v>163</v>
      </c>
      <c r="U52" s="361"/>
    </row>
    <row r="53" spans="1:21" ht="15" customHeight="1">
      <c r="A53" s="800">
        <v>2017</v>
      </c>
      <c r="B53" s="966" t="s">
        <v>418</v>
      </c>
      <c r="C53" s="661" t="s">
        <v>56</v>
      </c>
      <c r="D53" s="667">
        <v>17271</v>
      </c>
      <c r="E53" s="667">
        <v>25</v>
      </c>
      <c r="F53" s="667">
        <v>269</v>
      </c>
      <c r="G53" s="668">
        <v>4601</v>
      </c>
      <c r="H53" s="667">
        <v>7323</v>
      </c>
      <c r="I53" s="668">
        <v>2737</v>
      </c>
      <c r="J53" s="668">
        <v>904</v>
      </c>
      <c r="K53" s="668">
        <v>433</v>
      </c>
      <c r="L53" s="668">
        <v>276</v>
      </c>
      <c r="M53" s="667">
        <v>214</v>
      </c>
      <c r="N53" s="668">
        <v>149</v>
      </c>
      <c r="O53" s="668">
        <v>105</v>
      </c>
      <c r="P53" s="668">
        <v>101</v>
      </c>
      <c r="Q53" s="683">
        <v>61</v>
      </c>
      <c r="R53" s="683">
        <v>73</v>
      </c>
      <c r="S53" s="676" t="s">
        <v>161</v>
      </c>
      <c r="U53" s="361"/>
    </row>
    <row r="54" spans="1:21" ht="15" customHeight="1">
      <c r="A54" s="964"/>
      <c r="B54" s="967"/>
      <c r="C54" s="663" t="s">
        <v>58</v>
      </c>
      <c r="D54" s="671">
        <v>17271</v>
      </c>
      <c r="E54" s="671">
        <v>1049</v>
      </c>
      <c r="F54" s="671">
        <v>2368</v>
      </c>
      <c r="G54" s="672">
        <v>6470</v>
      </c>
      <c r="H54" s="671">
        <v>4292</v>
      </c>
      <c r="I54" s="672">
        <v>1169</v>
      </c>
      <c r="J54" s="672">
        <v>608</v>
      </c>
      <c r="K54" s="672">
        <v>331</v>
      </c>
      <c r="L54" s="672">
        <v>220</v>
      </c>
      <c r="M54" s="671">
        <v>140</v>
      </c>
      <c r="N54" s="672">
        <v>75</v>
      </c>
      <c r="O54" s="672">
        <v>54</v>
      </c>
      <c r="P54" s="672">
        <v>28</v>
      </c>
      <c r="Q54" s="680">
        <v>8</v>
      </c>
      <c r="R54" s="680">
        <v>4</v>
      </c>
      <c r="S54" s="678">
        <v>455</v>
      </c>
      <c r="U54" s="361"/>
    </row>
    <row r="55" spans="1:21" ht="15" customHeight="1">
      <c r="A55" s="964"/>
      <c r="B55" s="968" t="s">
        <v>419</v>
      </c>
      <c r="C55" s="663" t="s">
        <v>56</v>
      </c>
      <c r="D55" s="671">
        <v>9682</v>
      </c>
      <c r="E55" s="671">
        <v>15</v>
      </c>
      <c r="F55" s="671">
        <v>131</v>
      </c>
      <c r="G55" s="672">
        <v>2459</v>
      </c>
      <c r="H55" s="671">
        <v>4108</v>
      </c>
      <c r="I55" s="672">
        <v>1627</v>
      </c>
      <c r="J55" s="672">
        <v>544</v>
      </c>
      <c r="K55" s="672">
        <v>268</v>
      </c>
      <c r="L55" s="672">
        <v>151</v>
      </c>
      <c r="M55" s="671">
        <v>130</v>
      </c>
      <c r="N55" s="672">
        <v>78</v>
      </c>
      <c r="O55" s="672">
        <v>57</v>
      </c>
      <c r="P55" s="672">
        <v>50</v>
      </c>
      <c r="Q55" s="680">
        <v>29</v>
      </c>
      <c r="R55" s="680">
        <v>35</v>
      </c>
      <c r="S55" s="678" t="s">
        <v>161</v>
      </c>
      <c r="U55" s="361"/>
    </row>
    <row r="56" spans="1:21" ht="15" customHeight="1">
      <c r="A56" s="964"/>
      <c r="B56" s="969"/>
      <c r="C56" s="663" t="s">
        <v>58</v>
      </c>
      <c r="D56" s="671">
        <v>9682</v>
      </c>
      <c r="E56" s="671">
        <v>562</v>
      </c>
      <c r="F56" s="671">
        <v>1228</v>
      </c>
      <c r="G56" s="672">
        <v>3601</v>
      </c>
      <c r="H56" s="671">
        <v>2515</v>
      </c>
      <c r="I56" s="672">
        <v>721</v>
      </c>
      <c r="J56" s="672">
        <v>373</v>
      </c>
      <c r="K56" s="672">
        <v>189</v>
      </c>
      <c r="L56" s="672">
        <v>126</v>
      </c>
      <c r="M56" s="671">
        <v>70</v>
      </c>
      <c r="N56" s="672">
        <v>40</v>
      </c>
      <c r="O56" s="672">
        <v>20</v>
      </c>
      <c r="P56" s="672">
        <v>13</v>
      </c>
      <c r="Q56" s="680">
        <v>3</v>
      </c>
      <c r="R56" s="680" t="s">
        <v>161</v>
      </c>
      <c r="S56" s="678">
        <v>221</v>
      </c>
      <c r="U56" s="361"/>
    </row>
    <row r="57" spans="1:21" ht="15" customHeight="1">
      <c r="A57" s="964"/>
      <c r="B57" s="968" t="s">
        <v>420</v>
      </c>
      <c r="C57" s="663" t="s">
        <v>56</v>
      </c>
      <c r="D57" s="671">
        <v>4163</v>
      </c>
      <c r="E57" s="671">
        <v>4</v>
      </c>
      <c r="F57" s="671">
        <v>40</v>
      </c>
      <c r="G57" s="672">
        <v>1032</v>
      </c>
      <c r="H57" s="671">
        <v>1855</v>
      </c>
      <c r="I57" s="672">
        <v>702</v>
      </c>
      <c r="J57" s="672">
        <v>212</v>
      </c>
      <c r="K57" s="672">
        <v>87</v>
      </c>
      <c r="L57" s="672">
        <v>73</v>
      </c>
      <c r="M57" s="671">
        <v>45</v>
      </c>
      <c r="N57" s="672">
        <v>34</v>
      </c>
      <c r="O57" s="672">
        <v>22</v>
      </c>
      <c r="P57" s="672">
        <v>21</v>
      </c>
      <c r="Q57" s="680">
        <v>18</v>
      </c>
      <c r="R57" s="680">
        <v>18</v>
      </c>
      <c r="S57" s="678" t="s">
        <v>161</v>
      </c>
      <c r="U57" s="361"/>
    </row>
    <row r="58" spans="1:21" ht="15" customHeight="1">
      <c r="A58" s="964"/>
      <c r="B58" s="969"/>
      <c r="C58" s="663" t="s">
        <v>58</v>
      </c>
      <c r="D58" s="671">
        <v>4163</v>
      </c>
      <c r="E58" s="671">
        <v>200</v>
      </c>
      <c r="F58" s="671">
        <v>513</v>
      </c>
      <c r="G58" s="672">
        <v>1609</v>
      </c>
      <c r="H58" s="671">
        <v>1138</v>
      </c>
      <c r="I58" s="672">
        <v>278</v>
      </c>
      <c r="J58" s="672">
        <v>140</v>
      </c>
      <c r="K58" s="672">
        <v>78</v>
      </c>
      <c r="L58" s="672">
        <v>55</v>
      </c>
      <c r="M58" s="671">
        <v>37</v>
      </c>
      <c r="N58" s="672">
        <v>17</v>
      </c>
      <c r="O58" s="672">
        <v>12</v>
      </c>
      <c r="P58" s="672">
        <v>8</v>
      </c>
      <c r="Q58" s="680">
        <v>3</v>
      </c>
      <c r="R58" s="680">
        <v>3</v>
      </c>
      <c r="S58" s="678">
        <v>72</v>
      </c>
      <c r="U58" s="361"/>
    </row>
    <row r="59" spans="1:21" ht="15" customHeight="1">
      <c r="A59" s="964"/>
      <c r="B59" s="968" t="s">
        <v>421</v>
      </c>
      <c r="C59" s="663" t="s">
        <v>56</v>
      </c>
      <c r="D59" s="671">
        <v>3426</v>
      </c>
      <c r="E59" s="671">
        <v>6</v>
      </c>
      <c r="F59" s="671">
        <v>98</v>
      </c>
      <c r="G59" s="672">
        <v>1110</v>
      </c>
      <c r="H59" s="671">
        <v>1360</v>
      </c>
      <c r="I59" s="672">
        <v>408</v>
      </c>
      <c r="J59" s="672">
        <v>148</v>
      </c>
      <c r="K59" s="672">
        <v>78</v>
      </c>
      <c r="L59" s="672">
        <v>52</v>
      </c>
      <c r="M59" s="671">
        <v>39</v>
      </c>
      <c r="N59" s="672">
        <v>37</v>
      </c>
      <c r="O59" s="672">
        <v>26</v>
      </c>
      <c r="P59" s="672">
        <v>30</v>
      </c>
      <c r="Q59" s="680">
        <v>14</v>
      </c>
      <c r="R59" s="680">
        <v>20</v>
      </c>
      <c r="S59" s="678" t="s">
        <v>161</v>
      </c>
      <c r="U59" s="361"/>
    </row>
    <row r="60" spans="1:21" ht="15" customHeight="1" thickBot="1">
      <c r="A60" s="965"/>
      <c r="B60" s="970"/>
      <c r="C60" s="664" t="s">
        <v>58</v>
      </c>
      <c r="D60" s="673">
        <v>3426</v>
      </c>
      <c r="E60" s="673">
        <v>287</v>
      </c>
      <c r="F60" s="673">
        <v>627</v>
      </c>
      <c r="G60" s="674">
        <v>1260</v>
      </c>
      <c r="H60" s="673">
        <v>639</v>
      </c>
      <c r="I60" s="674">
        <v>170</v>
      </c>
      <c r="J60" s="674">
        <v>95</v>
      </c>
      <c r="K60" s="674">
        <v>64</v>
      </c>
      <c r="L60" s="674">
        <v>39</v>
      </c>
      <c r="M60" s="673">
        <v>33</v>
      </c>
      <c r="N60" s="674">
        <v>18</v>
      </c>
      <c r="O60" s="674">
        <v>22</v>
      </c>
      <c r="P60" s="674">
        <v>7</v>
      </c>
      <c r="Q60" s="681">
        <v>2</v>
      </c>
      <c r="R60" s="681">
        <v>1</v>
      </c>
      <c r="S60" s="682">
        <v>162</v>
      </c>
      <c r="U60" s="361"/>
    </row>
    <row r="61" spans="1:21" ht="15" customHeight="1">
      <c r="A61" s="800">
        <v>2018</v>
      </c>
      <c r="B61" s="966" t="s">
        <v>418</v>
      </c>
      <c r="C61" s="661" t="s">
        <v>56</v>
      </c>
      <c r="D61" s="667">
        <v>16758</v>
      </c>
      <c r="E61" s="667">
        <v>25</v>
      </c>
      <c r="F61" s="667">
        <v>235</v>
      </c>
      <c r="G61" s="668">
        <v>4445</v>
      </c>
      <c r="H61" s="667">
        <v>7037</v>
      </c>
      <c r="I61" s="668">
        <v>2633</v>
      </c>
      <c r="J61" s="668">
        <v>933</v>
      </c>
      <c r="K61" s="668">
        <v>412</v>
      </c>
      <c r="L61" s="668">
        <v>279</v>
      </c>
      <c r="M61" s="667">
        <v>216</v>
      </c>
      <c r="N61" s="668">
        <v>161</v>
      </c>
      <c r="O61" s="668">
        <v>120</v>
      </c>
      <c r="P61" s="668">
        <v>102</v>
      </c>
      <c r="Q61" s="683">
        <v>73</v>
      </c>
      <c r="R61" s="683">
        <v>87</v>
      </c>
      <c r="S61" s="676" t="s">
        <v>161</v>
      </c>
      <c r="U61" s="361"/>
    </row>
    <row r="62" spans="1:21" ht="15" customHeight="1">
      <c r="A62" s="964"/>
      <c r="B62" s="967"/>
      <c r="C62" s="663" t="s">
        <v>58</v>
      </c>
      <c r="D62" s="671">
        <v>16758</v>
      </c>
      <c r="E62" s="671">
        <v>856</v>
      </c>
      <c r="F62" s="671">
        <v>2257</v>
      </c>
      <c r="G62" s="672">
        <v>6350</v>
      </c>
      <c r="H62" s="671">
        <v>4147</v>
      </c>
      <c r="I62" s="672">
        <v>1166</v>
      </c>
      <c r="J62" s="672">
        <v>613</v>
      </c>
      <c r="K62" s="672">
        <v>324</v>
      </c>
      <c r="L62" s="672">
        <v>247</v>
      </c>
      <c r="M62" s="671">
        <v>152</v>
      </c>
      <c r="N62" s="672">
        <v>95</v>
      </c>
      <c r="O62" s="672">
        <v>53</v>
      </c>
      <c r="P62" s="672">
        <v>25</v>
      </c>
      <c r="Q62" s="680">
        <v>16</v>
      </c>
      <c r="R62" s="680">
        <v>6</v>
      </c>
      <c r="S62" s="678">
        <v>451</v>
      </c>
      <c r="U62" s="361"/>
    </row>
    <row r="63" spans="1:21" ht="15" customHeight="1">
      <c r="A63" s="964"/>
      <c r="B63" s="968" t="s">
        <v>419</v>
      </c>
      <c r="C63" s="663" t="s">
        <v>56</v>
      </c>
      <c r="D63" s="671">
        <v>9353</v>
      </c>
      <c r="E63" s="671">
        <v>16</v>
      </c>
      <c r="F63" s="671">
        <v>127</v>
      </c>
      <c r="G63" s="672">
        <v>2389</v>
      </c>
      <c r="H63" s="671">
        <v>3910</v>
      </c>
      <c r="I63" s="672">
        <v>1536</v>
      </c>
      <c r="J63" s="672">
        <v>555</v>
      </c>
      <c r="K63" s="672">
        <v>242</v>
      </c>
      <c r="L63" s="672">
        <v>170</v>
      </c>
      <c r="M63" s="671">
        <v>123</v>
      </c>
      <c r="N63" s="672">
        <v>95</v>
      </c>
      <c r="O63" s="672">
        <v>64</v>
      </c>
      <c r="P63" s="672">
        <v>50</v>
      </c>
      <c r="Q63" s="680">
        <v>38</v>
      </c>
      <c r="R63" s="680">
        <v>38</v>
      </c>
      <c r="S63" s="678" t="s">
        <v>161</v>
      </c>
      <c r="U63" s="361"/>
    </row>
    <row r="64" spans="1:21" ht="15" customHeight="1">
      <c r="A64" s="964"/>
      <c r="B64" s="969"/>
      <c r="C64" s="663" t="s">
        <v>58</v>
      </c>
      <c r="D64" s="671">
        <v>9353</v>
      </c>
      <c r="E64" s="671">
        <v>487</v>
      </c>
      <c r="F64" s="671">
        <v>1132</v>
      </c>
      <c r="G64" s="672">
        <v>3533</v>
      </c>
      <c r="H64" s="671">
        <v>2386</v>
      </c>
      <c r="I64" s="672">
        <v>703</v>
      </c>
      <c r="J64" s="672">
        <v>401</v>
      </c>
      <c r="K64" s="672">
        <v>204</v>
      </c>
      <c r="L64" s="672">
        <v>147</v>
      </c>
      <c r="M64" s="671">
        <v>81</v>
      </c>
      <c r="N64" s="672">
        <v>53</v>
      </c>
      <c r="O64" s="672">
        <v>24</v>
      </c>
      <c r="P64" s="672">
        <v>8</v>
      </c>
      <c r="Q64" s="680">
        <v>8</v>
      </c>
      <c r="R64" s="680">
        <v>3</v>
      </c>
      <c r="S64" s="678">
        <v>183</v>
      </c>
      <c r="U64" s="361"/>
    </row>
    <row r="65" spans="1:21" ht="15" customHeight="1">
      <c r="A65" s="964"/>
      <c r="B65" s="968" t="s">
        <v>420</v>
      </c>
      <c r="C65" s="663" t="s">
        <v>56</v>
      </c>
      <c r="D65" s="671">
        <v>4134</v>
      </c>
      <c r="E65" s="671">
        <v>4</v>
      </c>
      <c r="F65" s="671">
        <v>47</v>
      </c>
      <c r="G65" s="672">
        <v>1033</v>
      </c>
      <c r="H65" s="671">
        <v>1818</v>
      </c>
      <c r="I65" s="672">
        <v>669</v>
      </c>
      <c r="J65" s="672">
        <v>233</v>
      </c>
      <c r="K65" s="672">
        <v>102</v>
      </c>
      <c r="L65" s="672">
        <v>57</v>
      </c>
      <c r="M65" s="671">
        <v>44</v>
      </c>
      <c r="N65" s="672">
        <v>40</v>
      </c>
      <c r="O65" s="672">
        <v>26</v>
      </c>
      <c r="P65" s="672">
        <v>22</v>
      </c>
      <c r="Q65" s="680">
        <v>17</v>
      </c>
      <c r="R65" s="680">
        <v>22</v>
      </c>
      <c r="S65" s="678" t="s">
        <v>161</v>
      </c>
      <c r="U65" s="361"/>
    </row>
    <row r="66" spans="1:21" ht="15" customHeight="1">
      <c r="A66" s="964"/>
      <c r="B66" s="969"/>
      <c r="C66" s="663" t="s">
        <v>58</v>
      </c>
      <c r="D66" s="671">
        <v>4134</v>
      </c>
      <c r="E66" s="671">
        <v>159</v>
      </c>
      <c r="F66" s="671">
        <v>533</v>
      </c>
      <c r="G66" s="672">
        <v>1607</v>
      </c>
      <c r="H66" s="671">
        <v>1128</v>
      </c>
      <c r="I66" s="672">
        <v>308</v>
      </c>
      <c r="J66" s="672">
        <v>127</v>
      </c>
      <c r="K66" s="672">
        <v>69</v>
      </c>
      <c r="L66" s="672">
        <v>64</v>
      </c>
      <c r="M66" s="671">
        <v>29</v>
      </c>
      <c r="N66" s="672">
        <v>21</v>
      </c>
      <c r="O66" s="672">
        <v>18</v>
      </c>
      <c r="P66" s="672">
        <v>7</v>
      </c>
      <c r="Q66" s="680">
        <v>2</v>
      </c>
      <c r="R66" s="680">
        <v>2</v>
      </c>
      <c r="S66" s="678">
        <v>60</v>
      </c>
      <c r="U66" s="361"/>
    </row>
    <row r="67" spans="1:21" ht="15" customHeight="1">
      <c r="A67" s="964"/>
      <c r="B67" s="968" t="s">
        <v>421</v>
      </c>
      <c r="C67" s="663" t="s">
        <v>56</v>
      </c>
      <c r="D67" s="671">
        <v>3271</v>
      </c>
      <c r="E67" s="671">
        <v>5</v>
      </c>
      <c r="F67" s="671">
        <v>61</v>
      </c>
      <c r="G67" s="672">
        <v>1023</v>
      </c>
      <c r="H67" s="671">
        <v>1309</v>
      </c>
      <c r="I67" s="672">
        <v>428</v>
      </c>
      <c r="J67" s="672">
        <v>145</v>
      </c>
      <c r="K67" s="672">
        <v>68</v>
      </c>
      <c r="L67" s="672">
        <v>52</v>
      </c>
      <c r="M67" s="671">
        <v>49</v>
      </c>
      <c r="N67" s="672">
        <v>26</v>
      </c>
      <c r="O67" s="672">
        <v>30</v>
      </c>
      <c r="P67" s="672">
        <v>30</v>
      </c>
      <c r="Q67" s="680">
        <v>18</v>
      </c>
      <c r="R67" s="680">
        <v>27</v>
      </c>
      <c r="S67" s="678" t="s">
        <v>161</v>
      </c>
      <c r="U67" s="361"/>
    </row>
    <row r="68" spans="1:21" ht="15" customHeight="1" thickBot="1">
      <c r="A68" s="965"/>
      <c r="B68" s="970"/>
      <c r="C68" s="664" t="s">
        <v>58</v>
      </c>
      <c r="D68" s="673">
        <v>3271</v>
      </c>
      <c r="E68" s="673">
        <v>210</v>
      </c>
      <c r="F68" s="673">
        <v>592</v>
      </c>
      <c r="G68" s="674">
        <v>1210</v>
      </c>
      <c r="H68" s="673">
        <v>633</v>
      </c>
      <c r="I68" s="674">
        <v>155</v>
      </c>
      <c r="J68" s="674">
        <v>85</v>
      </c>
      <c r="K68" s="674">
        <v>51</v>
      </c>
      <c r="L68" s="674">
        <v>36</v>
      </c>
      <c r="M68" s="673">
        <v>42</v>
      </c>
      <c r="N68" s="674">
        <v>21</v>
      </c>
      <c r="O68" s="674">
        <v>11</v>
      </c>
      <c r="P68" s="674">
        <v>10</v>
      </c>
      <c r="Q68" s="681">
        <v>6</v>
      </c>
      <c r="R68" s="681">
        <v>1</v>
      </c>
      <c r="S68" s="682">
        <v>208</v>
      </c>
      <c r="U68" s="361"/>
    </row>
    <row r="69" spans="1:21" ht="15" customHeight="1">
      <c r="A69" s="800">
        <v>2019</v>
      </c>
      <c r="B69" s="966" t="s">
        <v>418</v>
      </c>
      <c r="C69" s="661" t="s">
        <v>56</v>
      </c>
      <c r="D69" s="667">
        <v>16793</v>
      </c>
      <c r="E69" s="667">
        <v>27</v>
      </c>
      <c r="F69" s="667">
        <v>237</v>
      </c>
      <c r="G69" s="667">
        <v>4253</v>
      </c>
      <c r="H69" s="668">
        <v>6992</v>
      </c>
      <c r="I69" s="667">
        <v>2725</v>
      </c>
      <c r="J69" s="668">
        <v>1016</v>
      </c>
      <c r="K69" s="668">
        <v>469</v>
      </c>
      <c r="L69" s="668">
        <v>325</v>
      </c>
      <c r="M69" s="668">
        <v>209</v>
      </c>
      <c r="N69" s="667">
        <v>170</v>
      </c>
      <c r="O69" s="668">
        <v>121</v>
      </c>
      <c r="P69" s="668">
        <v>105</v>
      </c>
      <c r="Q69" s="668">
        <v>69</v>
      </c>
      <c r="R69" s="683">
        <v>75</v>
      </c>
      <c r="S69" s="676" t="s">
        <v>161</v>
      </c>
      <c r="U69" s="361"/>
    </row>
    <row r="70" spans="1:21" ht="15" customHeight="1">
      <c r="A70" s="964"/>
      <c r="B70" s="967"/>
      <c r="C70" s="663" t="s">
        <v>58</v>
      </c>
      <c r="D70" s="671">
        <v>16793</v>
      </c>
      <c r="E70" s="671">
        <v>684</v>
      </c>
      <c r="F70" s="671">
        <v>2129</v>
      </c>
      <c r="G70" s="671">
        <v>6333</v>
      </c>
      <c r="H70" s="672">
        <v>4565</v>
      </c>
      <c r="I70" s="671">
        <v>1319</v>
      </c>
      <c r="J70" s="672">
        <v>701</v>
      </c>
      <c r="K70" s="672">
        <v>383</v>
      </c>
      <c r="L70" s="672">
        <v>291</v>
      </c>
      <c r="M70" s="672">
        <v>181</v>
      </c>
      <c r="N70" s="671">
        <v>108</v>
      </c>
      <c r="O70" s="672">
        <v>55</v>
      </c>
      <c r="P70" s="672">
        <v>22</v>
      </c>
      <c r="Q70" s="672">
        <v>10</v>
      </c>
      <c r="R70" s="680">
        <v>5</v>
      </c>
      <c r="S70" s="678">
        <v>7</v>
      </c>
      <c r="U70" s="361"/>
    </row>
    <row r="71" spans="1:21" ht="15" customHeight="1">
      <c r="A71" s="964"/>
      <c r="B71" s="968" t="s">
        <v>419</v>
      </c>
      <c r="C71" s="663" t="s">
        <v>56</v>
      </c>
      <c r="D71" s="671">
        <v>9556</v>
      </c>
      <c r="E71" s="671">
        <v>20</v>
      </c>
      <c r="F71" s="671">
        <v>129</v>
      </c>
      <c r="G71" s="671">
        <v>2289</v>
      </c>
      <c r="H71" s="672">
        <v>3981</v>
      </c>
      <c r="I71" s="671">
        <v>1591</v>
      </c>
      <c r="J71" s="672">
        <v>630</v>
      </c>
      <c r="K71" s="672">
        <v>287</v>
      </c>
      <c r="L71" s="672">
        <v>211</v>
      </c>
      <c r="M71" s="672">
        <v>111</v>
      </c>
      <c r="N71" s="671">
        <v>101</v>
      </c>
      <c r="O71" s="672">
        <v>73</v>
      </c>
      <c r="P71" s="672">
        <v>50</v>
      </c>
      <c r="Q71" s="672">
        <v>42</v>
      </c>
      <c r="R71" s="680">
        <v>41</v>
      </c>
      <c r="S71" s="678" t="s">
        <v>161</v>
      </c>
      <c r="U71" s="361"/>
    </row>
    <row r="72" spans="1:21" ht="15" customHeight="1">
      <c r="A72" s="964"/>
      <c r="B72" s="969"/>
      <c r="C72" s="663" t="s">
        <v>58</v>
      </c>
      <c r="D72" s="671">
        <v>9556</v>
      </c>
      <c r="E72" s="671">
        <v>387</v>
      </c>
      <c r="F72" s="671">
        <v>1111</v>
      </c>
      <c r="G72" s="671">
        <v>3516</v>
      </c>
      <c r="H72" s="672">
        <v>2674</v>
      </c>
      <c r="I72" s="671">
        <v>796</v>
      </c>
      <c r="J72" s="672">
        <v>449</v>
      </c>
      <c r="K72" s="672">
        <v>243</v>
      </c>
      <c r="L72" s="672">
        <v>170</v>
      </c>
      <c r="M72" s="672">
        <v>105</v>
      </c>
      <c r="N72" s="671">
        <v>61</v>
      </c>
      <c r="O72" s="672">
        <v>26</v>
      </c>
      <c r="P72" s="672">
        <v>10</v>
      </c>
      <c r="Q72" s="672">
        <v>4</v>
      </c>
      <c r="R72" s="680">
        <v>2</v>
      </c>
      <c r="S72" s="678">
        <v>2</v>
      </c>
      <c r="U72" s="361"/>
    </row>
    <row r="73" spans="1:21" ht="15" customHeight="1">
      <c r="A73" s="964"/>
      <c r="B73" s="968" t="s">
        <v>420</v>
      </c>
      <c r="C73" s="663" t="s">
        <v>56</v>
      </c>
      <c r="D73" s="671">
        <v>4036</v>
      </c>
      <c r="E73" s="671">
        <v>3</v>
      </c>
      <c r="F73" s="671">
        <v>45</v>
      </c>
      <c r="G73" s="671">
        <v>1000</v>
      </c>
      <c r="H73" s="672">
        <v>1772</v>
      </c>
      <c r="I73" s="671">
        <v>676</v>
      </c>
      <c r="J73" s="672">
        <v>206</v>
      </c>
      <c r="K73" s="672">
        <v>101</v>
      </c>
      <c r="L73" s="672">
        <v>70</v>
      </c>
      <c r="M73" s="672">
        <v>55</v>
      </c>
      <c r="N73" s="671">
        <v>46</v>
      </c>
      <c r="O73" s="672">
        <v>17</v>
      </c>
      <c r="P73" s="672">
        <v>22</v>
      </c>
      <c r="Q73" s="672">
        <v>15</v>
      </c>
      <c r="R73" s="680">
        <v>8</v>
      </c>
      <c r="S73" s="678" t="s">
        <v>161</v>
      </c>
      <c r="U73" s="361"/>
    </row>
    <row r="74" spans="1:21" ht="15" customHeight="1">
      <c r="A74" s="964"/>
      <c r="B74" s="969"/>
      <c r="C74" s="663" t="s">
        <v>58</v>
      </c>
      <c r="D74" s="671">
        <v>4036</v>
      </c>
      <c r="E74" s="671">
        <v>125</v>
      </c>
      <c r="F74" s="671">
        <v>470</v>
      </c>
      <c r="G74" s="671">
        <v>1565</v>
      </c>
      <c r="H74" s="672">
        <v>1197</v>
      </c>
      <c r="I74" s="671">
        <v>303</v>
      </c>
      <c r="J74" s="672">
        <v>160</v>
      </c>
      <c r="K74" s="672">
        <v>74</v>
      </c>
      <c r="L74" s="672">
        <v>62</v>
      </c>
      <c r="M74" s="672">
        <v>39</v>
      </c>
      <c r="N74" s="671">
        <v>21</v>
      </c>
      <c r="O74" s="672">
        <v>12</v>
      </c>
      <c r="P74" s="672">
        <v>5</v>
      </c>
      <c r="Q74" s="672">
        <v>1</v>
      </c>
      <c r="R74" s="680">
        <v>1</v>
      </c>
      <c r="S74" s="678">
        <v>1</v>
      </c>
      <c r="U74" s="361"/>
    </row>
    <row r="75" spans="1:21" ht="15" customHeight="1">
      <c r="A75" s="964"/>
      <c r="B75" s="968" t="s">
        <v>421</v>
      </c>
      <c r="C75" s="663" t="s">
        <v>56</v>
      </c>
      <c r="D75" s="671">
        <v>3201</v>
      </c>
      <c r="E75" s="671">
        <v>4</v>
      </c>
      <c r="F75" s="671">
        <v>63</v>
      </c>
      <c r="G75" s="671">
        <v>964</v>
      </c>
      <c r="H75" s="672">
        <v>1239</v>
      </c>
      <c r="I75" s="671">
        <v>458</v>
      </c>
      <c r="J75" s="672">
        <v>180</v>
      </c>
      <c r="K75" s="672">
        <v>81</v>
      </c>
      <c r="L75" s="672">
        <v>44</v>
      </c>
      <c r="M75" s="672">
        <v>43</v>
      </c>
      <c r="N75" s="671">
        <v>23</v>
      </c>
      <c r="O75" s="672">
        <v>31</v>
      </c>
      <c r="P75" s="672">
        <v>33</v>
      </c>
      <c r="Q75" s="672">
        <v>12</v>
      </c>
      <c r="R75" s="680">
        <v>26</v>
      </c>
      <c r="S75" s="678" t="s">
        <v>161</v>
      </c>
      <c r="U75" s="361"/>
    </row>
    <row r="76" spans="1:21" ht="15" customHeight="1" thickBot="1">
      <c r="A76" s="965"/>
      <c r="B76" s="970"/>
      <c r="C76" s="664" t="s">
        <v>58</v>
      </c>
      <c r="D76" s="673">
        <v>3201</v>
      </c>
      <c r="E76" s="673">
        <v>172</v>
      </c>
      <c r="F76" s="673">
        <v>548</v>
      </c>
      <c r="G76" s="673">
        <v>1252</v>
      </c>
      <c r="H76" s="674">
        <v>694</v>
      </c>
      <c r="I76" s="673">
        <v>220</v>
      </c>
      <c r="J76" s="674">
        <v>92</v>
      </c>
      <c r="K76" s="674">
        <v>66</v>
      </c>
      <c r="L76" s="674">
        <v>59</v>
      </c>
      <c r="M76" s="674">
        <v>37</v>
      </c>
      <c r="N76" s="673">
        <v>26</v>
      </c>
      <c r="O76" s="674">
        <v>17</v>
      </c>
      <c r="P76" s="674">
        <v>7</v>
      </c>
      <c r="Q76" s="674">
        <v>5</v>
      </c>
      <c r="R76" s="681">
        <v>2</v>
      </c>
      <c r="S76" s="682">
        <v>4</v>
      </c>
      <c r="U76" s="361"/>
    </row>
    <row r="77" spans="1:21" ht="15" customHeight="1">
      <c r="A77" s="800">
        <v>2020</v>
      </c>
      <c r="B77" s="966" t="s">
        <v>418</v>
      </c>
      <c r="C77" s="661" t="s">
        <v>56</v>
      </c>
      <c r="D77" s="667">
        <v>14851</v>
      </c>
      <c r="E77" s="667">
        <v>17</v>
      </c>
      <c r="F77" s="667">
        <v>191</v>
      </c>
      <c r="G77" s="668">
        <v>3640</v>
      </c>
      <c r="H77" s="667">
        <v>6197</v>
      </c>
      <c r="I77" s="668">
        <v>2520</v>
      </c>
      <c r="J77" s="668">
        <v>899</v>
      </c>
      <c r="K77" s="668">
        <v>456</v>
      </c>
      <c r="L77" s="668">
        <v>283</v>
      </c>
      <c r="M77" s="667">
        <v>208</v>
      </c>
      <c r="N77" s="668">
        <v>141</v>
      </c>
      <c r="O77" s="668">
        <v>105</v>
      </c>
      <c r="P77" s="668">
        <v>78</v>
      </c>
      <c r="Q77" s="683">
        <v>51</v>
      </c>
      <c r="R77" s="683">
        <v>65</v>
      </c>
      <c r="S77" s="676" t="s">
        <v>161</v>
      </c>
      <c r="U77" s="361"/>
    </row>
    <row r="78" spans="1:21" ht="15" customHeight="1">
      <c r="A78" s="964"/>
      <c r="B78" s="967"/>
      <c r="C78" s="663" t="s">
        <v>58</v>
      </c>
      <c r="D78" s="671">
        <v>14851</v>
      </c>
      <c r="E78" s="671">
        <v>468</v>
      </c>
      <c r="F78" s="671">
        <v>1620</v>
      </c>
      <c r="G78" s="672">
        <v>5745</v>
      </c>
      <c r="H78" s="671">
        <v>4173</v>
      </c>
      <c r="I78" s="672">
        <v>1268</v>
      </c>
      <c r="J78" s="672">
        <v>609</v>
      </c>
      <c r="K78" s="672">
        <v>385</v>
      </c>
      <c r="L78" s="672">
        <v>254</v>
      </c>
      <c r="M78" s="671">
        <v>143</v>
      </c>
      <c r="N78" s="672">
        <v>99</v>
      </c>
      <c r="O78" s="672">
        <v>51</v>
      </c>
      <c r="P78" s="672">
        <v>25</v>
      </c>
      <c r="Q78" s="680">
        <v>7</v>
      </c>
      <c r="R78" s="680">
        <v>4</v>
      </c>
      <c r="S78" s="678" t="s">
        <v>161</v>
      </c>
      <c r="U78" s="361"/>
    </row>
    <row r="79" spans="1:21" ht="15" customHeight="1">
      <c r="A79" s="964"/>
      <c r="B79" s="968" t="s">
        <v>419</v>
      </c>
      <c r="C79" s="663" t="s">
        <v>56</v>
      </c>
      <c r="D79" s="671">
        <v>8599</v>
      </c>
      <c r="E79" s="671">
        <v>9</v>
      </c>
      <c r="F79" s="671">
        <v>122</v>
      </c>
      <c r="G79" s="672">
        <v>2072</v>
      </c>
      <c r="H79" s="671">
        <v>3574</v>
      </c>
      <c r="I79" s="672">
        <v>1460</v>
      </c>
      <c r="J79" s="672">
        <v>556</v>
      </c>
      <c r="K79" s="672">
        <v>274</v>
      </c>
      <c r="L79" s="672">
        <v>162</v>
      </c>
      <c r="M79" s="671">
        <v>131</v>
      </c>
      <c r="N79" s="672">
        <v>82</v>
      </c>
      <c r="O79" s="672">
        <v>53</v>
      </c>
      <c r="P79" s="672">
        <v>41</v>
      </c>
      <c r="Q79" s="680">
        <v>27</v>
      </c>
      <c r="R79" s="680">
        <v>36</v>
      </c>
      <c r="S79" s="678" t="s">
        <v>161</v>
      </c>
      <c r="U79" s="361"/>
    </row>
    <row r="80" spans="1:21" ht="15" customHeight="1">
      <c r="A80" s="964"/>
      <c r="B80" s="969"/>
      <c r="C80" s="663" t="s">
        <v>58</v>
      </c>
      <c r="D80" s="671">
        <v>8599</v>
      </c>
      <c r="E80" s="671">
        <v>267</v>
      </c>
      <c r="F80" s="671">
        <v>900</v>
      </c>
      <c r="G80" s="672">
        <v>3196</v>
      </c>
      <c r="H80" s="671">
        <v>2521</v>
      </c>
      <c r="I80" s="672">
        <v>780</v>
      </c>
      <c r="J80" s="672">
        <v>378</v>
      </c>
      <c r="K80" s="672">
        <v>224</v>
      </c>
      <c r="L80" s="672">
        <v>150</v>
      </c>
      <c r="M80" s="671">
        <v>84</v>
      </c>
      <c r="N80" s="672">
        <v>49</v>
      </c>
      <c r="O80" s="672">
        <v>25</v>
      </c>
      <c r="P80" s="672">
        <v>17</v>
      </c>
      <c r="Q80" s="680">
        <v>5</v>
      </c>
      <c r="R80" s="680">
        <v>3</v>
      </c>
      <c r="S80" s="678" t="s">
        <v>161</v>
      </c>
      <c r="U80" s="361"/>
    </row>
    <row r="81" spans="1:21" ht="15" customHeight="1">
      <c r="A81" s="964"/>
      <c r="B81" s="968" t="s">
        <v>420</v>
      </c>
      <c r="C81" s="663" t="s">
        <v>56</v>
      </c>
      <c r="D81" s="671">
        <v>3503</v>
      </c>
      <c r="E81" s="671">
        <v>4</v>
      </c>
      <c r="F81" s="671">
        <v>32</v>
      </c>
      <c r="G81" s="672">
        <v>809</v>
      </c>
      <c r="H81" s="671">
        <v>1489</v>
      </c>
      <c r="I81" s="672">
        <v>643</v>
      </c>
      <c r="J81" s="672">
        <v>199</v>
      </c>
      <c r="K81" s="672">
        <v>114</v>
      </c>
      <c r="L81" s="672">
        <v>70</v>
      </c>
      <c r="M81" s="671">
        <v>40</v>
      </c>
      <c r="N81" s="672">
        <v>33</v>
      </c>
      <c r="O81" s="672">
        <v>27</v>
      </c>
      <c r="P81" s="672">
        <v>23</v>
      </c>
      <c r="Q81" s="680">
        <v>8</v>
      </c>
      <c r="R81" s="680">
        <v>12</v>
      </c>
      <c r="S81" s="678" t="s">
        <v>161</v>
      </c>
      <c r="U81" s="361"/>
    </row>
    <row r="82" spans="1:21" ht="15" customHeight="1">
      <c r="A82" s="964"/>
      <c r="B82" s="969"/>
      <c r="C82" s="663" t="s">
        <v>58</v>
      </c>
      <c r="D82" s="671">
        <v>3503</v>
      </c>
      <c r="E82" s="671">
        <v>83</v>
      </c>
      <c r="F82" s="671">
        <v>345</v>
      </c>
      <c r="G82" s="672">
        <v>1397</v>
      </c>
      <c r="H82" s="671">
        <v>1010</v>
      </c>
      <c r="I82" s="672">
        <v>303</v>
      </c>
      <c r="J82" s="672">
        <v>140</v>
      </c>
      <c r="K82" s="672">
        <v>95</v>
      </c>
      <c r="L82" s="672">
        <v>50</v>
      </c>
      <c r="M82" s="671">
        <v>35</v>
      </c>
      <c r="N82" s="672">
        <v>26</v>
      </c>
      <c r="O82" s="672">
        <v>15</v>
      </c>
      <c r="P82" s="672">
        <v>2</v>
      </c>
      <c r="Q82" s="680">
        <v>2</v>
      </c>
      <c r="R82" s="680" t="s">
        <v>161</v>
      </c>
      <c r="S82" s="678" t="s">
        <v>161</v>
      </c>
      <c r="U82" s="361"/>
    </row>
    <row r="83" spans="1:21" ht="15" customHeight="1">
      <c r="A83" s="964"/>
      <c r="B83" s="968" t="s">
        <v>421</v>
      </c>
      <c r="C83" s="663" t="s">
        <v>56</v>
      </c>
      <c r="D83" s="671">
        <v>2749</v>
      </c>
      <c r="E83" s="671">
        <v>4</v>
      </c>
      <c r="F83" s="671">
        <v>37</v>
      </c>
      <c r="G83" s="672">
        <v>759</v>
      </c>
      <c r="H83" s="671">
        <v>1134</v>
      </c>
      <c r="I83" s="672">
        <v>417</v>
      </c>
      <c r="J83" s="672">
        <v>144</v>
      </c>
      <c r="K83" s="672">
        <v>68</v>
      </c>
      <c r="L83" s="672">
        <v>51</v>
      </c>
      <c r="M83" s="671">
        <v>37</v>
      </c>
      <c r="N83" s="672">
        <v>26</v>
      </c>
      <c r="O83" s="672">
        <v>25</v>
      </c>
      <c r="P83" s="672">
        <v>14</v>
      </c>
      <c r="Q83" s="680">
        <v>16</v>
      </c>
      <c r="R83" s="680">
        <v>17</v>
      </c>
      <c r="S83" s="678" t="s">
        <v>161</v>
      </c>
      <c r="U83" s="361"/>
    </row>
    <row r="84" spans="1:21" ht="15" customHeight="1" thickBot="1">
      <c r="A84" s="965"/>
      <c r="B84" s="970"/>
      <c r="C84" s="664" t="s">
        <v>58</v>
      </c>
      <c r="D84" s="673">
        <v>2749</v>
      </c>
      <c r="E84" s="673">
        <v>118</v>
      </c>
      <c r="F84" s="673">
        <v>375</v>
      </c>
      <c r="G84" s="674">
        <v>1152</v>
      </c>
      <c r="H84" s="673">
        <v>642</v>
      </c>
      <c r="I84" s="674">
        <v>185</v>
      </c>
      <c r="J84" s="674">
        <v>91</v>
      </c>
      <c r="K84" s="674">
        <v>66</v>
      </c>
      <c r="L84" s="674">
        <v>54</v>
      </c>
      <c r="M84" s="673">
        <v>24</v>
      </c>
      <c r="N84" s="674">
        <v>24</v>
      </c>
      <c r="O84" s="674">
        <v>11</v>
      </c>
      <c r="P84" s="674">
        <v>6</v>
      </c>
      <c r="Q84" s="681" t="s">
        <v>161</v>
      </c>
      <c r="R84" s="681">
        <v>1</v>
      </c>
      <c r="S84" s="682" t="s">
        <v>161</v>
      </c>
      <c r="U84" s="361"/>
    </row>
    <row r="85" spans="1:21" ht="15" customHeight="1">
      <c r="A85" s="964" t="s">
        <v>463</v>
      </c>
      <c r="B85" s="972" t="s">
        <v>418</v>
      </c>
      <c r="C85" s="661" t="s">
        <v>56</v>
      </c>
      <c r="D85" s="667">
        <v>17433</v>
      </c>
      <c r="E85" s="667">
        <v>25</v>
      </c>
      <c r="F85" s="667">
        <v>218</v>
      </c>
      <c r="G85" s="668">
        <v>4100</v>
      </c>
      <c r="H85" s="667">
        <v>7332</v>
      </c>
      <c r="I85" s="668">
        <v>2960</v>
      </c>
      <c r="J85" s="668">
        <v>1079</v>
      </c>
      <c r="K85" s="668">
        <v>557</v>
      </c>
      <c r="L85" s="668">
        <v>327</v>
      </c>
      <c r="M85" s="667">
        <v>231</v>
      </c>
      <c r="N85" s="668">
        <v>189</v>
      </c>
      <c r="O85" s="668">
        <v>134</v>
      </c>
      <c r="P85" s="668">
        <v>123</v>
      </c>
      <c r="Q85" s="675">
        <v>77</v>
      </c>
      <c r="R85" s="675">
        <v>81</v>
      </c>
      <c r="S85" s="676" t="s">
        <v>161</v>
      </c>
      <c r="U85" s="361"/>
    </row>
    <row r="86" spans="1:21" ht="15" customHeight="1">
      <c r="A86" s="964"/>
      <c r="B86" s="967"/>
      <c r="C86" s="663" t="s">
        <v>58</v>
      </c>
      <c r="D86" s="669">
        <v>17433</v>
      </c>
      <c r="E86" s="669">
        <v>440</v>
      </c>
      <c r="F86" s="669">
        <v>1641</v>
      </c>
      <c r="G86" s="670">
        <v>6637</v>
      </c>
      <c r="H86" s="669">
        <v>5330</v>
      </c>
      <c r="I86" s="670">
        <v>1420</v>
      </c>
      <c r="J86" s="670">
        <v>695</v>
      </c>
      <c r="K86" s="670">
        <v>494</v>
      </c>
      <c r="L86" s="670">
        <v>329</v>
      </c>
      <c r="M86" s="669">
        <v>207</v>
      </c>
      <c r="N86" s="670">
        <v>130</v>
      </c>
      <c r="O86" s="670">
        <v>47</v>
      </c>
      <c r="P86" s="670">
        <v>42</v>
      </c>
      <c r="Q86" s="677">
        <v>15</v>
      </c>
      <c r="R86" s="677">
        <v>6</v>
      </c>
      <c r="S86" s="678" t="s">
        <v>161</v>
      </c>
      <c r="U86" s="361"/>
    </row>
    <row r="87" spans="1:21" ht="15" customHeight="1">
      <c r="A87" s="964"/>
      <c r="B87" s="968" t="s">
        <v>419</v>
      </c>
      <c r="C87" s="663" t="s">
        <v>56</v>
      </c>
      <c r="D87" s="671">
        <v>10127</v>
      </c>
      <c r="E87" s="671">
        <v>16</v>
      </c>
      <c r="F87" s="671">
        <v>126</v>
      </c>
      <c r="G87" s="672">
        <v>2315</v>
      </c>
      <c r="H87" s="671">
        <v>4272</v>
      </c>
      <c r="I87" s="672">
        <v>1763</v>
      </c>
      <c r="J87" s="672">
        <v>660</v>
      </c>
      <c r="K87" s="672">
        <v>323</v>
      </c>
      <c r="L87" s="672">
        <v>195</v>
      </c>
      <c r="M87" s="671">
        <v>144</v>
      </c>
      <c r="N87" s="672">
        <v>105</v>
      </c>
      <c r="O87" s="672">
        <v>73</v>
      </c>
      <c r="P87" s="672">
        <v>62</v>
      </c>
      <c r="Q87" s="679">
        <v>38</v>
      </c>
      <c r="R87" s="679">
        <v>35</v>
      </c>
      <c r="S87" s="678" t="s">
        <v>161</v>
      </c>
      <c r="U87" s="361"/>
    </row>
    <row r="88" spans="1:21" ht="15" customHeight="1">
      <c r="A88" s="964"/>
      <c r="B88" s="969"/>
      <c r="C88" s="663" t="s">
        <v>58</v>
      </c>
      <c r="D88" s="671">
        <v>10127</v>
      </c>
      <c r="E88" s="671">
        <v>244</v>
      </c>
      <c r="F88" s="671">
        <v>928</v>
      </c>
      <c r="G88" s="672">
        <v>3733</v>
      </c>
      <c r="H88" s="671">
        <v>3191</v>
      </c>
      <c r="I88" s="672">
        <v>882</v>
      </c>
      <c r="J88" s="672">
        <v>412</v>
      </c>
      <c r="K88" s="672">
        <v>309</v>
      </c>
      <c r="L88" s="672">
        <v>205</v>
      </c>
      <c r="M88" s="671">
        <v>112</v>
      </c>
      <c r="N88" s="672">
        <v>69</v>
      </c>
      <c r="O88" s="672">
        <v>23</v>
      </c>
      <c r="P88" s="672">
        <v>10</v>
      </c>
      <c r="Q88" s="679">
        <v>7</v>
      </c>
      <c r="R88" s="679">
        <v>2</v>
      </c>
      <c r="S88" s="678" t="s">
        <v>161</v>
      </c>
      <c r="U88" s="361"/>
    </row>
    <row r="89" spans="1:21" ht="15" customHeight="1">
      <c r="A89" s="964"/>
      <c r="B89" s="968" t="s">
        <v>420</v>
      </c>
      <c r="C89" s="663" t="s">
        <v>56</v>
      </c>
      <c r="D89" s="671">
        <v>4048</v>
      </c>
      <c r="E89" s="671">
        <v>6</v>
      </c>
      <c r="F89" s="671">
        <v>39</v>
      </c>
      <c r="G89" s="672">
        <v>899</v>
      </c>
      <c r="H89" s="671">
        <v>1790</v>
      </c>
      <c r="I89" s="672">
        <v>681</v>
      </c>
      <c r="J89" s="672">
        <v>255</v>
      </c>
      <c r="K89" s="672">
        <v>135</v>
      </c>
      <c r="L89" s="672">
        <v>65</v>
      </c>
      <c r="M89" s="671">
        <v>47</v>
      </c>
      <c r="N89" s="672">
        <v>43</v>
      </c>
      <c r="O89" s="672">
        <v>30</v>
      </c>
      <c r="P89" s="672">
        <v>25</v>
      </c>
      <c r="Q89" s="680">
        <v>11</v>
      </c>
      <c r="R89" s="680">
        <v>22</v>
      </c>
      <c r="S89" s="678" t="s">
        <v>161</v>
      </c>
      <c r="U89" s="361"/>
    </row>
    <row r="90" spans="1:21" ht="15" customHeight="1">
      <c r="A90" s="964"/>
      <c r="B90" s="969"/>
      <c r="C90" s="663" t="s">
        <v>58</v>
      </c>
      <c r="D90" s="671">
        <v>4048</v>
      </c>
      <c r="E90" s="671">
        <v>72</v>
      </c>
      <c r="F90" s="671">
        <v>318</v>
      </c>
      <c r="G90" s="672">
        <v>1576</v>
      </c>
      <c r="H90" s="671">
        <v>1323</v>
      </c>
      <c r="I90" s="672">
        <v>323</v>
      </c>
      <c r="J90" s="672">
        <v>174</v>
      </c>
      <c r="K90" s="672">
        <v>98</v>
      </c>
      <c r="L90" s="672">
        <v>60</v>
      </c>
      <c r="M90" s="671">
        <v>51</v>
      </c>
      <c r="N90" s="672">
        <v>23</v>
      </c>
      <c r="O90" s="672">
        <v>12</v>
      </c>
      <c r="P90" s="672">
        <v>12</v>
      </c>
      <c r="Q90" s="680">
        <v>4</v>
      </c>
      <c r="R90" s="680">
        <v>2</v>
      </c>
      <c r="S90" s="678" t="s">
        <v>161</v>
      </c>
      <c r="U90" s="361"/>
    </row>
    <row r="91" spans="1:21" ht="15" customHeight="1">
      <c r="A91" s="964"/>
      <c r="B91" s="968" t="s">
        <v>421</v>
      </c>
      <c r="C91" s="663" t="s">
        <v>56</v>
      </c>
      <c r="D91" s="671">
        <v>3258</v>
      </c>
      <c r="E91" s="671">
        <v>3</v>
      </c>
      <c r="F91" s="671">
        <v>53</v>
      </c>
      <c r="G91" s="672">
        <v>886</v>
      </c>
      <c r="H91" s="671">
        <v>1270</v>
      </c>
      <c r="I91" s="672">
        <v>516</v>
      </c>
      <c r="J91" s="672">
        <v>164</v>
      </c>
      <c r="K91" s="672">
        <v>99</v>
      </c>
      <c r="L91" s="672">
        <v>67</v>
      </c>
      <c r="M91" s="671">
        <v>40</v>
      </c>
      <c r="N91" s="672">
        <v>41</v>
      </c>
      <c r="O91" s="672">
        <v>31</v>
      </c>
      <c r="P91" s="672">
        <v>36</v>
      </c>
      <c r="Q91" s="680">
        <v>28</v>
      </c>
      <c r="R91" s="680">
        <v>24</v>
      </c>
      <c r="S91" s="678" t="s">
        <v>161</v>
      </c>
      <c r="U91" s="361"/>
    </row>
    <row r="92" spans="1:21" ht="15" customHeight="1" thickBot="1">
      <c r="A92" s="971"/>
      <c r="B92" s="973"/>
      <c r="C92" s="666" t="s">
        <v>58</v>
      </c>
      <c r="D92" s="673">
        <v>3258</v>
      </c>
      <c r="E92" s="673">
        <v>124</v>
      </c>
      <c r="F92" s="673">
        <v>395</v>
      </c>
      <c r="G92" s="674">
        <v>1328</v>
      </c>
      <c r="H92" s="673">
        <v>816</v>
      </c>
      <c r="I92" s="674">
        <v>215</v>
      </c>
      <c r="J92" s="674">
        <v>109</v>
      </c>
      <c r="K92" s="674">
        <v>87</v>
      </c>
      <c r="L92" s="674">
        <v>64</v>
      </c>
      <c r="M92" s="673">
        <v>44</v>
      </c>
      <c r="N92" s="674">
        <v>38</v>
      </c>
      <c r="O92" s="674">
        <v>12</v>
      </c>
      <c r="P92" s="674">
        <v>20</v>
      </c>
      <c r="Q92" s="681">
        <v>4</v>
      </c>
      <c r="R92" s="681">
        <v>2</v>
      </c>
      <c r="S92" s="682" t="s">
        <v>161</v>
      </c>
      <c r="U92" s="361"/>
    </row>
    <row r="93" spans="1:21" ht="15" customHeight="1" thickTop="1">
      <c r="A93" s="800" t="s">
        <v>491</v>
      </c>
      <c r="B93" s="966" t="s">
        <v>418</v>
      </c>
      <c r="C93" s="661" t="s">
        <v>56</v>
      </c>
      <c r="D93" s="667">
        <v>16941</v>
      </c>
      <c r="E93" s="667">
        <v>22</v>
      </c>
      <c r="F93" s="667">
        <v>175</v>
      </c>
      <c r="G93" s="668">
        <v>3829</v>
      </c>
      <c r="H93" s="667">
        <v>6997</v>
      </c>
      <c r="I93" s="668">
        <v>2904</v>
      </c>
      <c r="J93" s="668">
        <v>1121</v>
      </c>
      <c r="K93" s="668">
        <v>590</v>
      </c>
      <c r="L93" s="668">
        <v>370</v>
      </c>
      <c r="M93" s="667">
        <v>287</v>
      </c>
      <c r="N93" s="668">
        <v>216</v>
      </c>
      <c r="O93" s="668">
        <v>133</v>
      </c>
      <c r="P93" s="668">
        <v>136</v>
      </c>
      <c r="Q93" s="683">
        <v>80</v>
      </c>
      <c r="R93" s="683">
        <v>81</v>
      </c>
      <c r="S93" s="676" t="s">
        <v>161</v>
      </c>
      <c r="U93" s="361"/>
    </row>
    <row r="94" spans="1:21" ht="15" customHeight="1">
      <c r="A94" s="964"/>
      <c r="B94" s="967"/>
      <c r="C94" s="663" t="s">
        <v>58</v>
      </c>
      <c r="D94" s="671">
        <v>16941</v>
      </c>
      <c r="E94" s="671">
        <v>384</v>
      </c>
      <c r="F94" s="671">
        <v>1426</v>
      </c>
      <c r="G94" s="672">
        <v>6048</v>
      </c>
      <c r="H94" s="671">
        <v>5337</v>
      </c>
      <c r="I94" s="672">
        <v>1566</v>
      </c>
      <c r="J94" s="672">
        <v>784</v>
      </c>
      <c r="K94" s="672">
        <v>555</v>
      </c>
      <c r="L94" s="672">
        <v>356</v>
      </c>
      <c r="M94" s="671">
        <v>211</v>
      </c>
      <c r="N94" s="672">
        <v>148</v>
      </c>
      <c r="O94" s="672">
        <v>78</v>
      </c>
      <c r="P94" s="672">
        <v>33</v>
      </c>
      <c r="Q94" s="680">
        <v>10</v>
      </c>
      <c r="R94" s="680">
        <v>5</v>
      </c>
      <c r="S94" s="678" t="s">
        <v>161</v>
      </c>
      <c r="U94" s="361"/>
    </row>
    <row r="95" spans="1:21" ht="15" customHeight="1">
      <c r="A95" s="964"/>
      <c r="B95" s="968" t="s">
        <v>419</v>
      </c>
      <c r="C95" s="663" t="s">
        <v>56</v>
      </c>
      <c r="D95" s="671">
        <v>10022</v>
      </c>
      <c r="E95" s="671">
        <v>12</v>
      </c>
      <c r="F95" s="671">
        <v>96</v>
      </c>
      <c r="G95" s="672">
        <v>2232</v>
      </c>
      <c r="H95" s="671">
        <v>4080</v>
      </c>
      <c r="I95" s="672">
        <v>1708</v>
      </c>
      <c r="J95" s="672">
        <v>702</v>
      </c>
      <c r="K95" s="672">
        <v>398</v>
      </c>
      <c r="L95" s="672">
        <v>245</v>
      </c>
      <c r="M95" s="671">
        <v>170</v>
      </c>
      <c r="N95" s="672">
        <v>133</v>
      </c>
      <c r="O95" s="672">
        <v>80</v>
      </c>
      <c r="P95" s="672">
        <v>72</v>
      </c>
      <c r="Q95" s="680">
        <v>48</v>
      </c>
      <c r="R95" s="680">
        <v>46</v>
      </c>
      <c r="S95" s="678" t="s">
        <v>161</v>
      </c>
      <c r="U95" s="361"/>
    </row>
    <row r="96" spans="1:21" ht="15" customHeight="1">
      <c r="A96" s="964"/>
      <c r="B96" s="969"/>
      <c r="C96" s="663" t="s">
        <v>58</v>
      </c>
      <c r="D96" s="671">
        <v>10022</v>
      </c>
      <c r="E96" s="671">
        <v>229</v>
      </c>
      <c r="F96" s="671">
        <v>789</v>
      </c>
      <c r="G96" s="672">
        <v>3473</v>
      </c>
      <c r="H96" s="671">
        <v>3188</v>
      </c>
      <c r="I96" s="672">
        <v>971</v>
      </c>
      <c r="J96" s="672">
        <v>528</v>
      </c>
      <c r="K96" s="672">
        <v>358</v>
      </c>
      <c r="L96" s="672">
        <v>219</v>
      </c>
      <c r="M96" s="671">
        <v>127</v>
      </c>
      <c r="N96" s="672">
        <v>86</v>
      </c>
      <c r="O96" s="672">
        <v>37</v>
      </c>
      <c r="P96" s="672">
        <v>13</v>
      </c>
      <c r="Q96" s="680">
        <v>4</v>
      </c>
      <c r="R96" s="680" t="s">
        <v>161</v>
      </c>
      <c r="S96" s="678" t="s">
        <v>161</v>
      </c>
      <c r="U96" s="361"/>
    </row>
    <row r="97" spans="1:21" ht="15" customHeight="1">
      <c r="A97" s="964"/>
      <c r="B97" s="968" t="s">
        <v>420</v>
      </c>
      <c r="C97" s="663" t="s">
        <v>56</v>
      </c>
      <c r="D97" s="671">
        <v>3966</v>
      </c>
      <c r="E97" s="671">
        <v>3</v>
      </c>
      <c r="F97" s="671">
        <v>38</v>
      </c>
      <c r="G97" s="672">
        <v>818</v>
      </c>
      <c r="H97" s="671">
        <v>1724</v>
      </c>
      <c r="I97" s="672">
        <v>744</v>
      </c>
      <c r="J97" s="672">
        <v>263</v>
      </c>
      <c r="K97" s="672">
        <v>111</v>
      </c>
      <c r="L97" s="672">
        <v>74</v>
      </c>
      <c r="M97" s="671">
        <v>60</v>
      </c>
      <c r="N97" s="672">
        <v>41</v>
      </c>
      <c r="O97" s="672">
        <v>29</v>
      </c>
      <c r="P97" s="672">
        <v>30</v>
      </c>
      <c r="Q97" s="680">
        <v>18</v>
      </c>
      <c r="R97" s="680">
        <v>13</v>
      </c>
      <c r="S97" s="678" t="s">
        <v>161</v>
      </c>
      <c r="U97" s="361"/>
    </row>
    <row r="98" spans="1:21" ht="15" customHeight="1">
      <c r="A98" s="964"/>
      <c r="B98" s="969"/>
      <c r="C98" s="663" t="s">
        <v>58</v>
      </c>
      <c r="D98" s="671">
        <v>3966</v>
      </c>
      <c r="E98" s="671">
        <v>63</v>
      </c>
      <c r="F98" s="671">
        <v>303</v>
      </c>
      <c r="G98" s="672">
        <v>1412</v>
      </c>
      <c r="H98" s="671">
        <v>1361</v>
      </c>
      <c r="I98" s="672">
        <v>374</v>
      </c>
      <c r="J98" s="672">
        <v>166</v>
      </c>
      <c r="K98" s="672">
        <v>108</v>
      </c>
      <c r="L98" s="672">
        <v>72</v>
      </c>
      <c r="M98" s="671">
        <v>36</v>
      </c>
      <c r="N98" s="672">
        <v>34</v>
      </c>
      <c r="O98" s="672">
        <v>25</v>
      </c>
      <c r="P98" s="672">
        <v>9</v>
      </c>
      <c r="Q98" s="680">
        <v>1</v>
      </c>
      <c r="R98" s="680">
        <v>2</v>
      </c>
      <c r="S98" s="678" t="s">
        <v>161</v>
      </c>
      <c r="U98" s="361"/>
    </row>
    <row r="99" spans="1:21" ht="15" customHeight="1">
      <c r="A99" s="964"/>
      <c r="B99" s="968" t="s">
        <v>421</v>
      </c>
      <c r="C99" s="663" t="s">
        <v>56</v>
      </c>
      <c r="D99" s="671">
        <v>2953</v>
      </c>
      <c r="E99" s="671">
        <v>7</v>
      </c>
      <c r="F99" s="671">
        <v>41</v>
      </c>
      <c r="G99" s="672">
        <v>779</v>
      </c>
      <c r="H99" s="671">
        <v>1193</v>
      </c>
      <c r="I99" s="672">
        <v>452</v>
      </c>
      <c r="J99" s="672">
        <v>156</v>
      </c>
      <c r="K99" s="672">
        <v>81</v>
      </c>
      <c r="L99" s="672">
        <v>51</v>
      </c>
      <c r="M99" s="671">
        <v>57</v>
      </c>
      <c r="N99" s="672">
        <v>42</v>
      </c>
      <c r="O99" s="672">
        <v>24</v>
      </c>
      <c r="P99" s="672">
        <v>34</v>
      </c>
      <c r="Q99" s="680">
        <v>14</v>
      </c>
      <c r="R99" s="680">
        <v>22</v>
      </c>
      <c r="S99" s="678" t="s">
        <v>161</v>
      </c>
      <c r="U99" s="361"/>
    </row>
    <row r="100" spans="1:21" ht="15" customHeight="1" thickBot="1">
      <c r="A100" s="965"/>
      <c r="B100" s="970"/>
      <c r="C100" s="664" t="s">
        <v>58</v>
      </c>
      <c r="D100" s="673">
        <v>2953</v>
      </c>
      <c r="E100" s="673">
        <v>92</v>
      </c>
      <c r="F100" s="673">
        <v>334</v>
      </c>
      <c r="G100" s="674">
        <v>1163</v>
      </c>
      <c r="H100" s="673">
        <v>788</v>
      </c>
      <c r="I100" s="674">
        <v>221</v>
      </c>
      <c r="J100" s="674">
        <v>90</v>
      </c>
      <c r="K100" s="674">
        <v>89</v>
      </c>
      <c r="L100" s="674">
        <v>65</v>
      </c>
      <c r="M100" s="673">
        <v>48</v>
      </c>
      <c r="N100" s="674">
        <v>28</v>
      </c>
      <c r="O100" s="674">
        <v>16</v>
      </c>
      <c r="P100" s="674">
        <v>11</v>
      </c>
      <c r="Q100" s="681">
        <v>5</v>
      </c>
      <c r="R100" s="681">
        <v>3</v>
      </c>
      <c r="S100" s="682" t="s">
        <v>161</v>
      </c>
      <c r="U100" s="361"/>
    </row>
    <row r="101" spans="1:21" ht="15" customHeight="1">
      <c r="A101" s="964">
        <v>2023</v>
      </c>
      <c r="B101" s="972" t="s">
        <v>418</v>
      </c>
      <c r="C101" s="661" t="s">
        <v>56</v>
      </c>
      <c r="D101" s="667">
        <v>16869</v>
      </c>
      <c r="E101" s="667">
        <v>17</v>
      </c>
      <c r="F101" s="667">
        <v>159</v>
      </c>
      <c r="G101" s="668">
        <v>3646</v>
      </c>
      <c r="H101" s="667">
        <v>7136</v>
      </c>
      <c r="I101" s="668">
        <v>2827</v>
      </c>
      <c r="J101" s="668">
        <v>1147</v>
      </c>
      <c r="K101" s="668">
        <v>622</v>
      </c>
      <c r="L101" s="668">
        <v>403</v>
      </c>
      <c r="M101" s="667">
        <v>286</v>
      </c>
      <c r="N101" s="668">
        <v>207</v>
      </c>
      <c r="O101" s="668">
        <v>148</v>
      </c>
      <c r="P101" s="668">
        <v>135</v>
      </c>
      <c r="Q101" s="675">
        <v>68</v>
      </c>
      <c r="R101" s="675">
        <v>68</v>
      </c>
      <c r="S101" s="676" t="s">
        <v>161</v>
      </c>
      <c r="U101" s="361"/>
    </row>
    <row r="102" spans="1:21" ht="15" customHeight="1">
      <c r="A102" s="964"/>
      <c r="B102" s="967"/>
      <c r="C102" s="663" t="s">
        <v>58</v>
      </c>
      <c r="D102" s="669">
        <v>16869</v>
      </c>
      <c r="E102" s="669">
        <v>332</v>
      </c>
      <c r="F102" s="669">
        <v>1259</v>
      </c>
      <c r="G102" s="670">
        <v>5847</v>
      </c>
      <c r="H102" s="669">
        <v>5673</v>
      </c>
      <c r="I102" s="670">
        <v>1573</v>
      </c>
      <c r="J102" s="670">
        <v>785</v>
      </c>
      <c r="K102" s="670">
        <v>530</v>
      </c>
      <c r="L102" s="670">
        <v>379</v>
      </c>
      <c r="M102" s="669">
        <v>237</v>
      </c>
      <c r="N102" s="670">
        <v>121</v>
      </c>
      <c r="O102" s="670">
        <v>84</v>
      </c>
      <c r="P102" s="670">
        <v>34</v>
      </c>
      <c r="Q102" s="677">
        <v>8</v>
      </c>
      <c r="R102" s="677">
        <v>7</v>
      </c>
      <c r="S102" s="678" t="s">
        <v>161</v>
      </c>
      <c r="U102" s="361"/>
    </row>
    <row r="103" spans="1:21" ht="15" customHeight="1">
      <c r="A103" s="964"/>
      <c r="B103" s="968" t="s">
        <v>419</v>
      </c>
      <c r="C103" s="663" t="s">
        <v>56</v>
      </c>
      <c r="D103" s="671">
        <v>9889</v>
      </c>
      <c r="E103" s="671">
        <v>9</v>
      </c>
      <c r="F103" s="671">
        <v>90</v>
      </c>
      <c r="G103" s="672">
        <v>2063</v>
      </c>
      <c r="H103" s="671">
        <v>4158</v>
      </c>
      <c r="I103" s="672">
        <v>1691</v>
      </c>
      <c r="J103" s="672">
        <v>737</v>
      </c>
      <c r="K103" s="672">
        <v>382</v>
      </c>
      <c r="L103" s="672">
        <v>244</v>
      </c>
      <c r="M103" s="671">
        <v>180</v>
      </c>
      <c r="N103" s="672">
        <v>116</v>
      </c>
      <c r="O103" s="672">
        <v>82</v>
      </c>
      <c r="P103" s="672">
        <v>70</v>
      </c>
      <c r="Q103" s="679">
        <v>36</v>
      </c>
      <c r="R103" s="679">
        <v>31</v>
      </c>
      <c r="S103" s="678" t="s">
        <v>161</v>
      </c>
      <c r="U103" s="361"/>
    </row>
    <row r="104" spans="1:21" ht="15" customHeight="1">
      <c r="A104" s="964"/>
      <c r="B104" s="969"/>
      <c r="C104" s="663" t="s">
        <v>58</v>
      </c>
      <c r="D104" s="671">
        <v>9889</v>
      </c>
      <c r="E104" s="671">
        <v>199</v>
      </c>
      <c r="F104" s="671">
        <v>723</v>
      </c>
      <c r="G104" s="672">
        <v>3318</v>
      </c>
      <c r="H104" s="671">
        <v>3377</v>
      </c>
      <c r="I104" s="672">
        <v>933</v>
      </c>
      <c r="J104" s="672">
        <v>513</v>
      </c>
      <c r="K104" s="672">
        <v>340</v>
      </c>
      <c r="L104" s="672">
        <v>218</v>
      </c>
      <c r="M104" s="671">
        <v>136</v>
      </c>
      <c r="N104" s="672">
        <v>64</v>
      </c>
      <c r="O104" s="672">
        <v>45</v>
      </c>
      <c r="P104" s="672">
        <v>16</v>
      </c>
      <c r="Q104" s="679">
        <v>2</v>
      </c>
      <c r="R104" s="679">
        <v>5</v>
      </c>
      <c r="S104" s="678" t="s">
        <v>161</v>
      </c>
      <c r="U104" s="361"/>
    </row>
    <row r="105" spans="1:21" ht="15" customHeight="1">
      <c r="A105" s="964"/>
      <c r="B105" s="968" t="s">
        <v>420</v>
      </c>
      <c r="C105" s="663" t="s">
        <v>56</v>
      </c>
      <c r="D105" s="671">
        <v>4106</v>
      </c>
      <c r="E105" s="671">
        <v>4</v>
      </c>
      <c r="F105" s="671">
        <v>29</v>
      </c>
      <c r="G105" s="672">
        <v>858</v>
      </c>
      <c r="H105" s="671">
        <v>1791</v>
      </c>
      <c r="I105" s="672">
        <v>726</v>
      </c>
      <c r="J105" s="672">
        <v>243</v>
      </c>
      <c r="K105" s="672">
        <v>143</v>
      </c>
      <c r="L105" s="672">
        <v>90</v>
      </c>
      <c r="M105" s="671">
        <v>63</v>
      </c>
      <c r="N105" s="672">
        <v>45</v>
      </c>
      <c r="O105" s="672">
        <v>37</v>
      </c>
      <c r="P105" s="672">
        <v>44</v>
      </c>
      <c r="Q105" s="680">
        <v>15</v>
      </c>
      <c r="R105" s="680">
        <v>18</v>
      </c>
      <c r="S105" s="678" t="s">
        <v>161</v>
      </c>
      <c r="U105" s="361"/>
    </row>
    <row r="106" spans="1:21" ht="15" customHeight="1">
      <c r="A106" s="964"/>
      <c r="B106" s="969"/>
      <c r="C106" s="663" t="s">
        <v>58</v>
      </c>
      <c r="D106" s="671">
        <v>4106</v>
      </c>
      <c r="E106" s="671">
        <v>54</v>
      </c>
      <c r="F106" s="671">
        <v>244</v>
      </c>
      <c r="G106" s="672">
        <v>1465</v>
      </c>
      <c r="H106" s="671">
        <v>1458</v>
      </c>
      <c r="I106" s="672">
        <v>401</v>
      </c>
      <c r="J106" s="672">
        <v>161</v>
      </c>
      <c r="K106" s="672">
        <v>116</v>
      </c>
      <c r="L106" s="672">
        <v>83</v>
      </c>
      <c r="M106" s="671">
        <v>57</v>
      </c>
      <c r="N106" s="672">
        <v>33</v>
      </c>
      <c r="O106" s="672">
        <v>22</v>
      </c>
      <c r="P106" s="672">
        <v>8</v>
      </c>
      <c r="Q106" s="680">
        <v>2</v>
      </c>
      <c r="R106" s="680">
        <v>2</v>
      </c>
      <c r="S106" s="678" t="s">
        <v>161</v>
      </c>
      <c r="U106" s="361"/>
    </row>
    <row r="107" spans="1:21" ht="15" customHeight="1">
      <c r="A107" s="964"/>
      <c r="B107" s="968" t="s">
        <v>421</v>
      </c>
      <c r="C107" s="663" t="s">
        <v>56</v>
      </c>
      <c r="D107" s="671">
        <v>2874</v>
      </c>
      <c r="E107" s="671">
        <v>4</v>
      </c>
      <c r="F107" s="671">
        <v>40</v>
      </c>
      <c r="G107" s="672">
        <v>725</v>
      </c>
      <c r="H107" s="671">
        <v>1187</v>
      </c>
      <c r="I107" s="672">
        <v>410</v>
      </c>
      <c r="J107" s="672">
        <v>167</v>
      </c>
      <c r="K107" s="672">
        <v>97</v>
      </c>
      <c r="L107" s="672">
        <v>69</v>
      </c>
      <c r="M107" s="671">
        <v>43</v>
      </c>
      <c r="N107" s="672">
        <v>46</v>
      </c>
      <c r="O107" s="672">
        <v>29</v>
      </c>
      <c r="P107" s="672">
        <v>21</v>
      </c>
      <c r="Q107" s="680">
        <v>17</v>
      </c>
      <c r="R107" s="680">
        <v>19</v>
      </c>
      <c r="S107" s="678" t="s">
        <v>161</v>
      </c>
      <c r="U107" s="361"/>
    </row>
    <row r="108" spans="1:21" ht="15" customHeight="1" thickBot="1">
      <c r="A108" s="971"/>
      <c r="B108" s="973"/>
      <c r="C108" s="666" t="s">
        <v>58</v>
      </c>
      <c r="D108" s="673">
        <v>2874</v>
      </c>
      <c r="E108" s="673">
        <v>79</v>
      </c>
      <c r="F108" s="673">
        <v>292</v>
      </c>
      <c r="G108" s="674">
        <v>1064</v>
      </c>
      <c r="H108" s="673">
        <v>838</v>
      </c>
      <c r="I108" s="674">
        <v>239</v>
      </c>
      <c r="J108" s="674">
        <v>111</v>
      </c>
      <c r="K108" s="674">
        <v>74</v>
      </c>
      <c r="L108" s="674">
        <v>78</v>
      </c>
      <c r="M108" s="673">
        <v>44</v>
      </c>
      <c r="N108" s="674">
        <v>24</v>
      </c>
      <c r="O108" s="674">
        <v>17</v>
      </c>
      <c r="P108" s="674">
        <v>10</v>
      </c>
      <c r="Q108" s="681">
        <v>4</v>
      </c>
      <c r="R108" s="681" t="s">
        <v>161</v>
      </c>
      <c r="S108" s="682" t="s">
        <v>161</v>
      </c>
      <c r="U108" s="361"/>
    </row>
    <row r="109" spans="1:21" ht="14.25" customHeight="1" thickTop="1">
      <c r="A109" s="807"/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U109" s="361"/>
    </row>
    <row r="110" spans="1:18" ht="14.25" customHeight="1">
      <c r="A110" s="792" t="s">
        <v>425</v>
      </c>
      <c r="B110" s="792"/>
      <c r="C110" s="792"/>
      <c r="D110" s="792"/>
      <c r="E110" s="792"/>
      <c r="F110" s="792"/>
      <c r="G110" s="792"/>
      <c r="H110" s="792"/>
      <c r="I110" s="792"/>
      <c r="J110" s="792"/>
      <c r="K110" s="792"/>
      <c r="L110" s="792"/>
      <c r="M110" s="792"/>
      <c r="N110" s="792"/>
      <c r="O110" s="792"/>
      <c r="P110" s="803"/>
      <c r="Q110" s="803"/>
      <c r="R110" s="803"/>
    </row>
    <row r="111" spans="1:18" ht="14.25" customHeight="1">
      <c r="A111" s="307" t="s">
        <v>484</v>
      </c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248"/>
      <c r="Q111" s="248"/>
      <c r="R111" s="248"/>
    </row>
    <row r="112" spans="1:18" ht="14.25" customHeight="1">
      <c r="A112" s="792" t="s">
        <v>412</v>
      </c>
      <c r="B112" s="792"/>
      <c r="C112" s="792"/>
      <c r="D112" s="792"/>
      <c r="E112" s="792"/>
      <c r="F112" s="792"/>
      <c r="G112" s="792"/>
      <c r="H112" s="792"/>
      <c r="I112" s="792"/>
      <c r="J112" s="792"/>
      <c r="K112" s="792"/>
      <c r="L112" s="792"/>
      <c r="M112" s="792"/>
      <c r="N112" s="792"/>
      <c r="O112" s="792"/>
      <c r="P112" s="792"/>
      <c r="Q112" s="792"/>
      <c r="R112" s="792"/>
    </row>
    <row r="113" spans="1:18" ht="14.25" customHeight="1">
      <c r="A113" s="791" t="s">
        <v>413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802"/>
      <c r="Q113" s="802"/>
      <c r="R113" s="802"/>
    </row>
    <row r="114" spans="1:18" ht="14.25" customHeight="1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6"/>
      <c r="Q114" s="6"/>
      <c r="R114" s="6"/>
    </row>
    <row r="115" spans="1:3" ht="12.75">
      <c r="A115" s="802" t="s">
        <v>403</v>
      </c>
      <c r="B115" s="802"/>
      <c r="C115" s="802"/>
    </row>
    <row r="117" spans="3:9" ht="12.75">
      <c r="C117" s="248"/>
      <c r="D117" s="248"/>
      <c r="E117" s="248"/>
      <c r="F117" s="248"/>
      <c r="G117" s="248"/>
      <c r="H117" s="248"/>
      <c r="I117" s="248"/>
    </row>
    <row r="118" spans="9:10" ht="12.75">
      <c r="I118" s="23" t="s">
        <v>15</v>
      </c>
      <c r="J118" s="362"/>
    </row>
    <row r="119" ht="12.75">
      <c r="J119" s="363"/>
    </row>
    <row r="120" ht="12.75"/>
  </sheetData>
  <sheetProtection/>
  <mergeCells count="72">
    <mergeCell ref="A115:C115"/>
    <mergeCell ref="A93:A100"/>
    <mergeCell ref="B93:B94"/>
    <mergeCell ref="B95:B96"/>
    <mergeCell ref="B97:B98"/>
    <mergeCell ref="B99:B100"/>
    <mergeCell ref="B65:B66"/>
    <mergeCell ref="B67:B68"/>
    <mergeCell ref="A109:S109"/>
    <mergeCell ref="A110:R110"/>
    <mergeCell ref="A112:R112"/>
    <mergeCell ref="A113:R113"/>
    <mergeCell ref="A77:A84"/>
    <mergeCell ref="B77:B78"/>
    <mergeCell ref="B79:B80"/>
    <mergeCell ref="B81:B82"/>
    <mergeCell ref="B49:B50"/>
    <mergeCell ref="B51:B52"/>
    <mergeCell ref="A101:A108"/>
    <mergeCell ref="B101:B102"/>
    <mergeCell ref="B103:B104"/>
    <mergeCell ref="B105:B106"/>
    <mergeCell ref="B107:B108"/>
    <mergeCell ref="A61:A68"/>
    <mergeCell ref="B61:B62"/>
    <mergeCell ref="B63:B64"/>
    <mergeCell ref="B33:B34"/>
    <mergeCell ref="B35:B36"/>
    <mergeCell ref="A69:A76"/>
    <mergeCell ref="B69:B70"/>
    <mergeCell ref="B71:B72"/>
    <mergeCell ref="B73:B74"/>
    <mergeCell ref="B75:B76"/>
    <mergeCell ref="A45:A52"/>
    <mergeCell ref="B45:B46"/>
    <mergeCell ref="B47:B48"/>
    <mergeCell ref="B17:B18"/>
    <mergeCell ref="B19:B20"/>
    <mergeCell ref="A53:A60"/>
    <mergeCell ref="B53:B54"/>
    <mergeCell ref="B55:B56"/>
    <mergeCell ref="B57:B58"/>
    <mergeCell ref="B59:B60"/>
    <mergeCell ref="A29:A36"/>
    <mergeCell ref="B29:B30"/>
    <mergeCell ref="B31:B32"/>
    <mergeCell ref="A2:S2"/>
    <mergeCell ref="A3:S3"/>
    <mergeCell ref="A5:A12"/>
    <mergeCell ref="B5:B6"/>
    <mergeCell ref="B7:B8"/>
    <mergeCell ref="A37:A44"/>
    <mergeCell ref="B37:B38"/>
    <mergeCell ref="B39:B40"/>
    <mergeCell ref="B41:B42"/>
    <mergeCell ref="B43:B44"/>
    <mergeCell ref="B9:B10"/>
    <mergeCell ref="B11:B12"/>
    <mergeCell ref="A21:A28"/>
    <mergeCell ref="B21:B22"/>
    <mergeCell ref="B23:B24"/>
    <mergeCell ref="B25:B26"/>
    <mergeCell ref="B27:B28"/>
    <mergeCell ref="A13:A20"/>
    <mergeCell ref="B13:B14"/>
    <mergeCell ref="B15:B16"/>
    <mergeCell ref="B83:B84"/>
    <mergeCell ref="A85:A92"/>
    <mergeCell ref="B85:B86"/>
    <mergeCell ref="B87:B88"/>
    <mergeCell ref="B89:B90"/>
    <mergeCell ref="B91:B92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4" width="20.75390625" style="0" customWidth="1"/>
  </cols>
  <sheetData>
    <row r="1" spans="1:4" ht="13.5" thickBot="1">
      <c r="A1" s="4" t="s">
        <v>18</v>
      </c>
      <c r="B1" s="4"/>
      <c r="D1" s="305" t="s">
        <v>16</v>
      </c>
    </row>
    <row r="2" spans="1:4" ht="27.75" customHeight="1" thickBot="1" thickTop="1">
      <c r="A2" s="824" t="s">
        <v>415</v>
      </c>
      <c r="B2" s="975"/>
      <c r="C2" s="825"/>
      <c r="D2" s="826"/>
    </row>
    <row r="3" spans="1:4" ht="36.75" customHeight="1" thickBot="1">
      <c r="A3" s="827" t="s">
        <v>495</v>
      </c>
      <c r="B3" s="976"/>
      <c r="C3" s="828"/>
      <c r="D3" s="829"/>
    </row>
    <row r="4" spans="1:4" ht="42.75" customHeight="1">
      <c r="A4" s="477"/>
      <c r="B4" s="336" t="s">
        <v>402</v>
      </c>
      <c r="C4" s="336" t="s">
        <v>406</v>
      </c>
      <c r="D4" s="372" t="s">
        <v>407</v>
      </c>
    </row>
    <row r="5" spans="1:4" ht="19.5" customHeight="1">
      <c r="A5" s="427">
        <v>2010</v>
      </c>
      <c r="B5" s="367">
        <v>10049</v>
      </c>
      <c r="C5" s="367">
        <v>544</v>
      </c>
      <c r="D5" s="529">
        <v>5.4134739775102</v>
      </c>
    </row>
    <row r="6" spans="1:4" ht="19.5" customHeight="1">
      <c r="A6" s="427">
        <v>2011</v>
      </c>
      <c r="B6" s="367">
        <v>10077</v>
      </c>
      <c r="C6" s="367">
        <v>508</v>
      </c>
      <c r="D6" s="529">
        <v>5.041182891733651</v>
      </c>
    </row>
    <row r="7" spans="1:4" ht="19.5" customHeight="1">
      <c r="A7" s="427">
        <v>2012</v>
      </c>
      <c r="B7" s="367">
        <v>10446</v>
      </c>
      <c r="C7" s="367">
        <v>536</v>
      </c>
      <c r="D7" s="529">
        <v>5.131150679686004</v>
      </c>
    </row>
    <row r="8" spans="1:4" ht="19.5" customHeight="1">
      <c r="A8" s="427">
        <v>2013</v>
      </c>
      <c r="B8" s="645">
        <v>10332</v>
      </c>
      <c r="C8" s="645">
        <v>444</v>
      </c>
      <c r="D8" s="699">
        <v>4.29732868757259</v>
      </c>
    </row>
    <row r="9" spans="1:4" ht="19.5" customHeight="1">
      <c r="A9" s="427">
        <v>2014</v>
      </c>
      <c r="B9" s="367">
        <v>10162</v>
      </c>
      <c r="C9" s="367">
        <v>429</v>
      </c>
      <c r="D9" s="529">
        <v>4.221609919307223</v>
      </c>
    </row>
    <row r="10" spans="1:4" ht="19.5" customHeight="1">
      <c r="A10" s="427">
        <v>2015</v>
      </c>
      <c r="B10" s="367">
        <v>10233</v>
      </c>
      <c r="C10" s="367">
        <v>389</v>
      </c>
      <c r="D10" s="529">
        <v>3.8014267565718756</v>
      </c>
    </row>
    <row r="11" spans="1:4" ht="19.5" customHeight="1">
      <c r="A11" s="467">
        <v>2016</v>
      </c>
      <c r="B11" s="468">
        <v>9862</v>
      </c>
      <c r="C11" s="468">
        <v>361</v>
      </c>
      <c r="D11" s="563">
        <v>3.660515108497262</v>
      </c>
    </row>
    <row r="12" spans="1:4" ht="19.5" customHeight="1">
      <c r="A12" s="467">
        <v>2017</v>
      </c>
      <c r="B12" s="468">
        <v>9682</v>
      </c>
      <c r="C12" s="468">
        <v>346</v>
      </c>
      <c r="D12" s="563">
        <v>3.5736418095434828</v>
      </c>
    </row>
    <row r="13" spans="1:4" ht="19.5" customHeight="1">
      <c r="A13" s="467">
        <v>2018</v>
      </c>
      <c r="B13" s="468">
        <v>9353</v>
      </c>
      <c r="C13" s="468">
        <v>315</v>
      </c>
      <c r="D13" s="563">
        <v>3.3679033465198334</v>
      </c>
    </row>
    <row r="14" spans="1:4" ht="19.5" customHeight="1">
      <c r="A14" s="467">
        <v>2019</v>
      </c>
      <c r="B14" s="468">
        <v>9556</v>
      </c>
      <c r="C14" s="468">
        <v>301</v>
      </c>
      <c r="D14" s="563">
        <v>3.14985349518627</v>
      </c>
    </row>
    <row r="15" spans="1:4" ht="19.5" customHeight="1">
      <c r="A15" s="467">
        <v>2020</v>
      </c>
      <c r="B15" s="468">
        <v>8599</v>
      </c>
      <c r="C15" s="468">
        <v>223</v>
      </c>
      <c r="D15" s="563">
        <v>2.593324805209908</v>
      </c>
    </row>
    <row r="16" spans="1:4" ht="19.5" customHeight="1">
      <c r="A16" s="467">
        <v>2021</v>
      </c>
      <c r="B16" s="468">
        <v>10127</v>
      </c>
      <c r="C16" s="468">
        <v>293</v>
      </c>
      <c r="D16" s="563">
        <v>2.8932556532043052</v>
      </c>
    </row>
    <row r="17" spans="1:4" ht="19.5" customHeight="1">
      <c r="A17" s="467" t="s">
        <v>491</v>
      </c>
      <c r="B17" s="468">
        <v>10022</v>
      </c>
      <c r="C17" s="468">
        <v>258</v>
      </c>
      <c r="D17" s="563">
        <v>2.5743364597884653</v>
      </c>
    </row>
    <row r="18" spans="1:4" ht="19.5" customHeight="1" thickBot="1">
      <c r="A18" s="435">
        <v>2023</v>
      </c>
      <c r="B18" s="436">
        <v>9889</v>
      </c>
      <c r="C18" s="436">
        <v>179</v>
      </c>
      <c r="D18" s="530">
        <v>1.8100920214379614</v>
      </c>
    </row>
    <row r="19" spans="1:4" ht="14.25" customHeight="1" thickTop="1">
      <c r="A19" s="816"/>
      <c r="B19" s="817"/>
      <c r="C19" s="817"/>
      <c r="D19" s="817"/>
    </row>
    <row r="20" spans="1:7" ht="14.25" customHeight="1">
      <c r="A20" s="813" t="s">
        <v>424</v>
      </c>
      <c r="B20" s="792"/>
      <c r="C20" s="792"/>
      <c r="D20" s="792"/>
      <c r="E20" s="183"/>
      <c r="F20" s="183"/>
      <c r="G20" s="183"/>
    </row>
    <row r="21" spans="1:7" ht="14.25" customHeight="1">
      <c r="A21" s="463" t="s">
        <v>484</v>
      </c>
      <c r="B21" s="307"/>
      <c r="C21" s="307"/>
      <c r="D21" s="307"/>
      <c r="E21" s="183"/>
      <c r="F21" s="183"/>
      <c r="G21" s="183"/>
    </row>
    <row r="22" spans="1:7" ht="14.25" customHeight="1">
      <c r="A22" s="478" t="s">
        <v>256</v>
      </c>
      <c r="B22" s="302"/>
      <c r="C22" s="302"/>
      <c r="D22" s="302"/>
      <c r="E22" s="302"/>
      <c r="F22" s="302"/>
      <c r="G22" s="302"/>
    </row>
    <row r="23" spans="1:7" ht="14.25" customHeight="1">
      <c r="A23" s="813" t="s">
        <v>399</v>
      </c>
      <c r="B23" s="792"/>
      <c r="C23" s="792"/>
      <c r="D23" s="792"/>
      <c r="E23" s="792"/>
      <c r="F23" s="792"/>
      <c r="G23" s="307"/>
    </row>
    <row r="24" ht="12.75" customHeight="1"/>
    <row r="25" ht="12.75" customHeight="1">
      <c r="A25" t="s">
        <v>403</v>
      </c>
    </row>
    <row r="30" spans="1:3" ht="12.75">
      <c r="A30" s="248"/>
      <c r="B30" s="248"/>
      <c r="C30" s="248"/>
    </row>
    <row r="31" spans="3:4" ht="12.75">
      <c r="C31" s="23" t="s">
        <v>15</v>
      </c>
      <c r="D31" s="362"/>
    </row>
    <row r="32" ht="12.75">
      <c r="D32" s="363"/>
    </row>
  </sheetData>
  <sheetProtection/>
  <mergeCells count="5">
    <mergeCell ref="A2:D2"/>
    <mergeCell ref="A3:D3"/>
    <mergeCell ref="A19:D19"/>
    <mergeCell ref="A20:D20"/>
    <mergeCell ref="A23:F2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3" width="20.75390625" style="0" customWidth="1"/>
  </cols>
  <sheetData>
    <row r="1" spans="1:3" ht="13.5" thickBot="1">
      <c r="A1" s="4" t="s">
        <v>18</v>
      </c>
      <c r="C1" s="305" t="s">
        <v>16</v>
      </c>
    </row>
    <row r="2" spans="1:3" ht="27.75" customHeight="1" thickBot="1" thickTop="1">
      <c r="A2" s="824" t="s">
        <v>449</v>
      </c>
      <c r="B2" s="825"/>
      <c r="C2" s="826"/>
    </row>
    <row r="3" spans="1:3" ht="36.75" customHeight="1" thickBot="1">
      <c r="A3" s="827" t="s">
        <v>492</v>
      </c>
      <c r="B3" s="828"/>
      <c r="C3" s="829"/>
    </row>
    <row r="4" spans="1:3" ht="51" customHeight="1" thickBot="1">
      <c r="A4" s="477"/>
      <c r="B4" s="336" t="s">
        <v>397</v>
      </c>
      <c r="C4" s="372" t="s">
        <v>401</v>
      </c>
    </row>
    <row r="5" spans="1:3" ht="19.5" customHeight="1">
      <c r="A5" s="431">
        <v>2001</v>
      </c>
      <c r="B5" s="364">
        <v>1614</v>
      </c>
      <c r="C5" s="698">
        <v>1.5403217879184947</v>
      </c>
    </row>
    <row r="6" spans="1:3" ht="19.5" customHeight="1">
      <c r="A6" s="491">
        <v>2002</v>
      </c>
      <c r="B6" s="520">
        <v>1594</v>
      </c>
      <c r="C6" s="528">
        <v>1.4958596406933882</v>
      </c>
    </row>
    <row r="7" spans="1:3" ht="19.5" customHeight="1">
      <c r="A7" s="491">
        <v>2003</v>
      </c>
      <c r="B7" s="520">
        <v>1524</v>
      </c>
      <c r="C7" s="528">
        <v>1.4074900822282674</v>
      </c>
    </row>
    <row r="8" spans="1:3" ht="19.5" customHeight="1">
      <c r="A8" s="491">
        <v>2004</v>
      </c>
      <c r="B8" s="520">
        <v>1447</v>
      </c>
      <c r="C8" s="528">
        <v>1.3151466815722683</v>
      </c>
    </row>
    <row r="9" spans="1:3" ht="19.5" customHeight="1">
      <c r="A9" s="491">
        <v>2005</v>
      </c>
      <c r="B9" s="520">
        <v>1631</v>
      </c>
      <c r="C9" s="528">
        <v>1.4583691927331905</v>
      </c>
    </row>
    <row r="10" spans="1:3" ht="19.5" customHeight="1">
      <c r="A10" s="491">
        <v>2006</v>
      </c>
      <c r="B10" s="520">
        <v>1576</v>
      </c>
      <c r="C10" s="528">
        <v>1.3861379172046453</v>
      </c>
    </row>
    <row r="11" spans="1:3" ht="19.5" customHeight="1">
      <c r="A11" s="491">
        <v>2007</v>
      </c>
      <c r="B11" s="520">
        <v>1664</v>
      </c>
      <c r="C11" s="528">
        <v>1.4397789108730132</v>
      </c>
    </row>
    <row r="12" spans="1:3" ht="19.5" customHeight="1">
      <c r="A12" s="427">
        <v>2008</v>
      </c>
      <c r="B12" s="367">
        <v>1745</v>
      </c>
      <c r="C12" s="529">
        <v>1.4854388684445965</v>
      </c>
    </row>
    <row r="13" spans="1:3" ht="19.5" customHeight="1">
      <c r="A13" s="427">
        <v>2009</v>
      </c>
      <c r="B13" s="367">
        <v>1945</v>
      </c>
      <c r="C13" s="529">
        <v>1.6274393810207934</v>
      </c>
    </row>
    <row r="14" spans="1:3" ht="19.5" customHeight="1">
      <c r="A14" s="427">
        <v>2010</v>
      </c>
      <c r="B14" s="367">
        <v>2092</v>
      </c>
      <c r="C14" s="529">
        <v>1.7143866294232835</v>
      </c>
    </row>
    <row r="15" spans="1:3" ht="19.5" customHeight="1">
      <c r="A15" s="427">
        <v>2011</v>
      </c>
      <c r="B15" s="367">
        <v>1954</v>
      </c>
      <c r="C15" s="529">
        <v>1.5694779116465862</v>
      </c>
    </row>
    <row r="16" spans="1:3" ht="19.5" customHeight="1">
      <c r="A16" s="427">
        <v>2012</v>
      </c>
      <c r="B16" s="367">
        <v>2307</v>
      </c>
      <c r="C16" s="529">
        <v>1.8234869385930697</v>
      </c>
    </row>
    <row r="17" spans="1:3" ht="19.5" customHeight="1">
      <c r="A17" s="427">
        <v>2013</v>
      </c>
      <c r="B17" s="645">
        <v>2291</v>
      </c>
      <c r="C17" s="699">
        <v>1.782655331645089</v>
      </c>
    </row>
    <row r="18" spans="1:3" ht="19.5" customHeight="1">
      <c r="A18" s="427">
        <v>2014</v>
      </c>
      <c r="B18" s="367">
        <v>2618</v>
      </c>
      <c r="C18" s="529">
        <v>2.0002055214993444</v>
      </c>
    </row>
    <row r="19" spans="1:3" ht="19.5" customHeight="1">
      <c r="A19" s="427">
        <v>2015</v>
      </c>
      <c r="B19" s="367">
        <v>2611</v>
      </c>
      <c r="C19" s="529">
        <v>1.960628242057616</v>
      </c>
    </row>
    <row r="20" spans="1:3" ht="19.5" customHeight="1">
      <c r="A20" s="467">
        <v>2016</v>
      </c>
      <c r="B20" s="468">
        <v>2688</v>
      </c>
      <c r="C20" s="563">
        <v>1.9910845633169336</v>
      </c>
    </row>
    <row r="21" spans="1:3" ht="19.5" customHeight="1">
      <c r="A21" s="467">
        <v>2017</v>
      </c>
      <c r="B21" s="468">
        <v>2603</v>
      </c>
      <c r="C21" s="563">
        <v>1.9029850473479935</v>
      </c>
    </row>
    <row r="22" spans="1:3" ht="19.5" customHeight="1">
      <c r="A22" s="467">
        <v>2018</v>
      </c>
      <c r="B22" s="468">
        <v>2804</v>
      </c>
      <c r="C22" s="563">
        <v>2.027181877398874</v>
      </c>
    </row>
    <row r="23" spans="1:3" ht="19.5" customHeight="1">
      <c r="A23" s="467">
        <v>2019</v>
      </c>
      <c r="B23" s="468">
        <v>2625</v>
      </c>
      <c r="C23" s="563">
        <v>1.8769513590736655</v>
      </c>
    </row>
    <row r="24" spans="1:3" ht="19.5" customHeight="1">
      <c r="A24" s="467">
        <v>2020</v>
      </c>
      <c r="B24" s="468">
        <v>2592</v>
      </c>
      <c r="C24" s="563">
        <v>1.8325377253908284</v>
      </c>
    </row>
    <row r="25" spans="1:3" ht="19.5" customHeight="1">
      <c r="A25" s="467">
        <v>2021</v>
      </c>
      <c r="B25" s="468">
        <v>3573</v>
      </c>
      <c r="C25" s="563">
        <v>2.5022655552956565</v>
      </c>
    </row>
    <row r="26" spans="1:3" ht="19.5" customHeight="1">
      <c r="A26" s="467" t="s">
        <v>491</v>
      </c>
      <c r="B26" s="468">
        <v>3536</v>
      </c>
      <c r="C26" s="563">
        <v>2.4590733966646727</v>
      </c>
    </row>
    <row r="27" spans="1:3" ht="19.5" customHeight="1" thickBot="1">
      <c r="A27" s="435">
        <v>2023</v>
      </c>
      <c r="B27" s="436">
        <v>3220</v>
      </c>
      <c r="C27" s="530">
        <v>2.230530138826256</v>
      </c>
    </row>
    <row r="28" spans="1:3" ht="14.25" customHeight="1" thickTop="1">
      <c r="A28" s="816"/>
      <c r="B28" s="817"/>
      <c r="C28" s="817"/>
    </row>
    <row r="29" spans="1:6" ht="14.25" customHeight="1">
      <c r="A29" s="813" t="s">
        <v>424</v>
      </c>
      <c r="B29" s="792"/>
      <c r="C29" s="792"/>
      <c r="D29" s="183"/>
      <c r="E29" s="183"/>
      <c r="F29" s="183"/>
    </row>
    <row r="30" spans="1:6" ht="14.25" customHeight="1">
      <c r="A30" s="463" t="s">
        <v>484</v>
      </c>
      <c r="B30" s="307"/>
      <c r="C30" s="307"/>
      <c r="D30" s="183"/>
      <c r="E30" s="183"/>
      <c r="F30" s="183"/>
    </row>
    <row r="31" spans="1:6" ht="14.25" customHeight="1">
      <c r="A31" s="478" t="s">
        <v>256</v>
      </c>
      <c r="B31" s="302"/>
      <c r="C31" s="302"/>
      <c r="D31" s="302"/>
      <c r="E31" s="302"/>
      <c r="F31" s="302"/>
    </row>
    <row r="32" spans="1:6" ht="14.25" customHeight="1">
      <c r="A32" s="813" t="s">
        <v>399</v>
      </c>
      <c r="B32" s="792"/>
      <c r="C32" s="792"/>
      <c r="D32" s="792"/>
      <c r="E32" s="792"/>
      <c r="F32" s="307"/>
    </row>
    <row r="33" ht="12.75" customHeight="1"/>
    <row r="34" ht="12.75" customHeight="1">
      <c r="A34" t="s">
        <v>400</v>
      </c>
    </row>
    <row r="39" spans="1:2" ht="12.75">
      <c r="A39" s="248"/>
      <c r="B39" s="248"/>
    </row>
    <row r="40" spans="2:3" ht="12.75">
      <c r="B40" s="23" t="s">
        <v>15</v>
      </c>
      <c r="C40" s="362"/>
    </row>
    <row r="41" ht="12.75">
      <c r="C41" s="363"/>
    </row>
  </sheetData>
  <sheetProtection/>
  <mergeCells count="5">
    <mergeCell ref="A2:C2"/>
    <mergeCell ref="A3:C3"/>
    <mergeCell ref="A28:C28"/>
    <mergeCell ref="A29:C29"/>
    <mergeCell ref="A32:E3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8" width="15.75390625" style="0" customWidth="1"/>
  </cols>
  <sheetData>
    <row r="1" spans="1:18" ht="13.5" thickBot="1">
      <c r="A1" s="308" t="s">
        <v>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R1" s="309" t="s">
        <v>16</v>
      </c>
    </row>
    <row r="2" spans="1:18" ht="24" customHeight="1" thickBot="1" thickTop="1">
      <c r="A2" s="956" t="s">
        <v>450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8"/>
    </row>
    <row r="3" spans="1:18" ht="42" customHeight="1" thickBot="1">
      <c r="A3" s="959" t="s">
        <v>426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1"/>
    </row>
    <row r="4" spans="1:18" ht="36" customHeight="1" thickBot="1">
      <c r="A4" s="665" t="s">
        <v>160</v>
      </c>
      <c r="B4" s="651" t="s">
        <v>422</v>
      </c>
      <c r="C4" s="651"/>
      <c r="D4" s="646" t="s">
        <v>55</v>
      </c>
      <c r="E4" s="646" t="s">
        <v>416</v>
      </c>
      <c r="F4" s="314" t="s">
        <v>64</v>
      </c>
      <c r="G4" s="646" t="s">
        <v>65</v>
      </c>
      <c r="H4" s="314" t="s">
        <v>66</v>
      </c>
      <c r="I4" s="314" t="s">
        <v>67</v>
      </c>
      <c r="J4" s="314" t="s">
        <v>68</v>
      </c>
      <c r="K4" s="314" t="s">
        <v>69</v>
      </c>
      <c r="L4" s="646" t="s">
        <v>70</v>
      </c>
      <c r="M4" s="314" t="s">
        <v>71</v>
      </c>
      <c r="N4" s="314" t="s">
        <v>72</v>
      </c>
      <c r="O4" s="314" t="s">
        <v>73</v>
      </c>
      <c r="P4" s="646" t="s">
        <v>74</v>
      </c>
      <c r="Q4" s="646" t="s">
        <v>417</v>
      </c>
      <c r="R4" s="315" t="s">
        <v>427</v>
      </c>
    </row>
    <row r="5" spans="1:18" ht="15" customHeight="1">
      <c r="A5" s="800">
        <v>2001</v>
      </c>
      <c r="B5" s="966" t="s">
        <v>418</v>
      </c>
      <c r="C5" s="661" t="s">
        <v>56</v>
      </c>
      <c r="D5" s="667">
        <v>3377</v>
      </c>
      <c r="E5" s="667">
        <v>18</v>
      </c>
      <c r="F5" s="668">
        <v>412</v>
      </c>
      <c r="G5" s="667">
        <v>868</v>
      </c>
      <c r="H5" s="668">
        <v>748</v>
      </c>
      <c r="I5" s="668">
        <v>569</v>
      </c>
      <c r="J5" s="668">
        <v>320</v>
      </c>
      <c r="K5" s="668">
        <v>177</v>
      </c>
      <c r="L5" s="667">
        <v>87</v>
      </c>
      <c r="M5" s="668">
        <v>52</v>
      </c>
      <c r="N5" s="668">
        <v>46</v>
      </c>
      <c r="O5" s="668">
        <v>37</v>
      </c>
      <c r="P5" s="675">
        <v>26</v>
      </c>
      <c r="Q5" s="675">
        <v>17</v>
      </c>
      <c r="R5" s="676" t="s">
        <v>161</v>
      </c>
    </row>
    <row r="6" spans="1:18" ht="15" customHeight="1">
      <c r="A6" s="964"/>
      <c r="B6" s="967"/>
      <c r="C6" s="662" t="s">
        <v>58</v>
      </c>
      <c r="D6" s="669">
        <v>3377</v>
      </c>
      <c r="E6" s="669">
        <v>263</v>
      </c>
      <c r="F6" s="670">
        <v>791</v>
      </c>
      <c r="G6" s="669">
        <v>798</v>
      </c>
      <c r="H6" s="670">
        <v>543</v>
      </c>
      <c r="I6" s="670">
        <v>453</v>
      </c>
      <c r="J6" s="670">
        <v>232</v>
      </c>
      <c r="K6" s="670">
        <v>120</v>
      </c>
      <c r="L6" s="669">
        <v>63</v>
      </c>
      <c r="M6" s="670">
        <v>52</v>
      </c>
      <c r="N6" s="670">
        <v>30</v>
      </c>
      <c r="O6" s="670">
        <v>14</v>
      </c>
      <c r="P6" s="677">
        <v>13</v>
      </c>
      <c r="Q6" s="677">
        <v>5</v>
      </c>
      <c r="R6" s="678" t="s">
        <v>161</v>
      </c>
    </row>
    <row r="7" spans="1:20" ht="15" customHeight="1">
      <c r="A7" s="964"/>
      <c r="B7" s="968" t="s">
        <v>419</v>
      </c>
      <c r="C7" s="663" t="s">
        <v>56</v>
      </c>
      <c r="D7" s="671">
        <v>1614</v>
      </c>
      <c r="E7" s="671">
        <v>9</v>
      </c>
      <c r="F7" s="672">
        <v>211</v>
      </c>
      <c r="G7" s="671">
        <v>399</v>
      </c>
      <c r="H7" s="672">
        <v>347</v>
      </c>
      <c r="I7" s="672">
        <v>271</v>
      </c>
      <c r="J7" s="672">
        <v>159</v>
      </c>
      <c r="K7" s="672">
        <v>98</v>
      </c>
      <c r="L7" s="671">
        <v>39</v>
      </c>
      <c r="M7" s="672">
        <v>27</v>
      </c>
      <c r="N7" s="672">
        <v>19</v>
      </c>
      <c r="O7" s="672">
        <v>16</v>
      </c>
      <c r="P7" s="679">
        <v>12</v>
      </c>
      <c r="Q7" s="679">
        <v>7</v>
      </c>
      <c r="R7" s="678" t="s">
        <v>161</v>
      </c>
      <c r="T7" s="361"/>
    </row>
    <row r="8" spans="1:20" ht="15" customHeight="1">
      <c r="A8" s="964"/>
      <c r="B8" s="969"/>
      <c r="C8" s="663" t="s">
        <v>58</v>
      </c>
      <c r="D8" s="671">
        <v>1614</v>
      </c>
      <c r="E8" s="671">
        <v>131</v>
      </c>
      <c r="F8" s="672">
        <v>367</v>
      </c>
      <c r="G8" s="671">
        <v>395</v>
      </c>
      <c r="H8" s="672">
        <v>242</v>
      </c>
      <c r="I8" s="672">
        <v>218</v>
      </c>
      <c r="J8" s="672">
        <v>111</v>
      </c>
      <c r="K8" s="672">
        <v>71</v>
      </c>
      <c r="L8" s="671">
        <v>27</v>
      </c>
      <c r="M8" s="672">
        <v>27</v>
      </c>
      <c r="N8" s="672">
        <v>15</v>
      </c>
      <c r="O8" s="672">
        <v>4</v>
      </c>
      <c r="P8" s="679">
        <v>6</v>
      </c>
      <c r="Q8" s="679" t="s">
        <v>161</v>
      </c>
      <c r="R8" s="678" t="s">
        <v>161</v>
      </c>
      <c r="T8" s="361"/>
    </row>
    <row r="9" spans="1:20" ht="15" customHeight="1">
      <c r="A9" s="964"/>
      <c r="B9" s="968" t="s">
        <v>420</v>
      </c>
      <c r="C9" s="663" t="s">
        <v>56</v>
      </c>
      <c r="D9" s="671">
        <v>770</v>
      </c>
      <c r="E9" s="671">
        <v>3</v>
      </c>
      <c r="F9" s="672">
        <v>76</v>
      </c>
      <c r="G9" s="671">
        <v>204</v>
      </c>
      <c r="H9" s="672">
        <v>171</v>
      </c>
      <c r="I9" s="672">
        <v>127</v>
      </c>
      <c r="J9" s="672">
        <v>71</v>
      </c>
      <c r="K9" s="672">
        <v>40</v>
      </c>
      <c r="L9" s="671">
        <v>26</v>
      </c>
      <c r="M9" s="672">
        <v>14</v>
      </c>
      <c r="N9" s="672">
        <v>18</v>
      </c>
      <c r="O9" s="672">
        <v>10</v>
      </c>
      <c r="P9" s="680">
        <v>6</v>
      </c>
      <c r="Q9" s="680">
        <v>4</v>
      </c>
      <c r="R9" s="678" t="s">
        <v>161</v>
      </c>
      <c r="T9" s="361"/>
    </row>
    <row r="10" spans="1:20" ht="15" customHeight="1">
      <c r="A10" s="964"/>
      <c r="B10" s="969"/>
      <c r="C10" s="663" t="s">
        <v>58</v>
      </c>
      <c r="D10" s="671">
        <v>770</v>
      </c>
      <c r="E10" s="671">
        <v>52</v>
      </c>
      <c r="F10" s="672">
        <v>177</v>
      </c>
      <c r="G10" s="671">
        <v>174</v>
      </c>
      <c r="H10" s="672">
        <v>124</v>
      </c>
      <c r="I10" s="672">
        <v>113</v>
      </c>
      <c r="J10" s="672">
        <v>56</v>
      </c>
      <c r="K10" s="672">
        <v>21</v>
      </c>
      <c r="L10" s="671">
        <v>22</v>
      </c>
      <c r="M10" s="672">
        <v>11</v>
      </c>
      <c r="N10" s="672">
        <v>10</v>
      </c>
      <c r="O10" s="672">
        <v>5</v>
      </c>
      <c r="P10" s="680">
        <v>2</v>
      </c>
      <c r="Q10" s="680">
        <v>3</v>
      </c>
      <c r="R10" s="678" t="s">
        <v>161</v>
      </c>
      <c r="T10" s="361"/>
    </row>
    <row r="11" spans="1:20" ht="15" customHeight="1">
      <c r="A11" s="964"/>
      <c r="B11" s="968" t="s">
        <v>421</v>
      </c>
      <c r="C11" s="663" t="s">
        <v>56</v>
      </c>
      <c r="D11" s="671">
        <v>993</v>
      </c>
      <c r="E11" s="671">
        <v>6</v>
      </c>
      <c r="F11" s="672">
        <v>125</v>
      </c>
      <c r="G11" s="671">
        <v>265</v>
      </c>
      <c r="H11" s="672">
        <v>230</v>
      </c>
      <c r="I11" s="672">
        <v>171</v>
      </c>
      <c r="J11" s="672">
        <v>90</v>
      </c>
      <c r="K11" s="672">
        <v>39</v>
      </c>
      <c r="L11" s="671">
        <v>22</v>
      </c>
      <c r="M11" s="672">
        <v>11</v>
      </c>
      <c r="N11" s="672">
        <v>9</v>
      </c>
      <c r="O11" s="672">
        <v>11</v>
      </c>
      <c r="P11" s="680">
        <v>8</v>
      </c>
      <c r="Q11" s="680">
        <v>6</v>
      </c>
      <c r="R11" s="678" t="s">
        <v>161</v>
      </c>
      <c r="T11" s="361"/>
    </row>
    <row r="12" spans="1:20" ht="15" customHeight="1" thickBot="1">
      <c r="A12" s="965"/>
      <c r="B12" s="970"/>
      <c r="C12" s="664" t="s">
        <v>58</v>
      </c>
      <c r="D12" s="673">
        <v>993</v>
      </c>
      <c r="E12" s="673">
        <v>80</v>
      </c>
      <c r="F12" s="674">
        <v>247</v>
      </c>
      <c r="G12" s="673">
        <v>229</v>
      </c>
      <c r="H12" s="674">
        <v>177</v>
      </c>
      <c r="I12" s="674">
        <v>122</v>
      </c>
      <c r="J12" s="674">
        <v>65</v>
      </c>
      <c r="K12" s="674">
        <v>28</v>
      </c>
      <c r="L12" s="673">
        <v>14</v>
      </c>
      <c r="M12" s="674">
        <v>14</v>
      </c>
      <c r="N12" s="674">
        <v>5</v>
      </c>
      <c r="O12" s="674">
        <v>5</v>
      </c>
      <c r="P12" s="681">
        <v>5</v>
      </c>
      <c r="Q12" s="681">
        <v>2</v>
      </c>
      <c r="R12" s="682" t="s">
        <v>161</v>
      </c>
      <c r="T12" s="361"/>
    </row>
    <row r="13" spans="1:20" ht="15" customHeight="1">
      <c r="A13" s="800">
        <v>2002</v>
      </c>
      <c r="B13" s="966" t="s">
        <v>418</v>
      </c>
      <c r="C13" s="661" t="s">
        <v>56</v>
      </c>
      <c r="D13" s="667">
        <v>3480</v>
      </c>
      <c r="E13" s="667">
        <v>14</v>
      </c>
      <c r="F13" s="668">
        <v>390</v>
      </c>
      <c r="G13" s="667">
        <v>862</v>
      </c>
      <c r="H13" s="668">
        <v>773</v>
      </c>
      <c r="I13" s="668">
        <v>590</v>
      </c>
      <c r="J13" s="668">
        <v>333</v>
      </c>
      <c r="K13" s="668">
        <v>208</v>
      </c>
      <c r="L13" s="667">
        <v>93</v>
      </c>
      <c r="M13" s="668">
        <v>62</v>
      </c>
      <c r="N13" s="668">
        <v>53</v>
      </c>
      <c r="O13" s="668">
        <v>41</v>
      </c>
      <c r="P13" s="683">
        <v>36</v>
      </c>
      <c r="Q13" s="683">
        <v>25</v>
      </c>
      <c r="R13" s="676" t="s">
        <v>161</v>
      </c>
      <c r="T13" s="361"/>
    </row>
    <row r="14" spans="1:20" ht="15" customHeight="1">
      <c r="A14" s="964"/>
      <c r="B14" s="967"/>
      <c r="C14" s="663" t="s">
        <v>58</v>
      </c>
      <c r="D14" s="671">
        <v>3480</v>
      </c>
      <c r="E14" s="671">
        <v>199</v>
      </c>
      <c r="F14" s="672">
        <v>802</v>
      </c>
      <c r="G14" s="671">
        <v>816</v>
      </c>
      <c r="H14" s="672">
        <v>589</v>
      </c>
      <c r="I14" s="672">
        <v>467</v>
      </c>
      <c r="J14" s="672">
        <v>264</v>
      </c>
      <c r="K14" s="672">
        <v>154</v>
      </c>
      <c r="L14" s="671">
        <v>66</v>
      </c>
      <c r="M14" s="672">
        <v>54</v>
      </c>
      <c r="N14" s="672">
        <v>31</v>
      </c>
      <c r="O14" s="672">
        <v>22</v>
      </c>
      <c r="P14" s="680">
        <v>8</v>
      </c>
      <c r="Q14" s="680">
        <v>8</v>
      </c>
      <c r="R14" s="678" t="s">
        <v>161</v>
      </c>
      <c r="T14" s="361"/>
    </row>
    <row r="15" spans="1:20" ht="15" customHeight="1">
      <c r="A15" s="964"/>
      <c r="B15" s="968" t="s">
        <v>419</v>
      </c>
      <c r="C15" s="663" t="s">
        <v>56</v>
      </c>
      <c r="D15" s="671">
        <v>1594</v>
      </c>
      <c r="E15" s="671">
        <v>5</v>
      </c>
      <c r="F15" s="672">
        <v>183</v>
      </c>
      <c r="G15" s="671">
        <v>404</v>
      </c>
      <c r="H15" s="672">
        <v>338</v>
      </c>
      <c r="I15" s="672">
        <v>264</v>
      </c>
      <c r="J15" s="672">
        <v>151</v>
      </c>
      <c r="K15" s="672">
        <v>106</v>
      </c>
      <c r="L15" s="671">
        <v>51</v>
      </c>
      <c r="M15" s="672">
        <v>28</v>
      </c>
      <c r="N15" s="672">
        <v>23</v>
      </c>
      <c r="O15" s="672">
        <v>17</v>
      </c>
      <c r="P15" s="680">
        <v>15</v>
      </c>
      <c r="Q15" s="680">
        <v>9</v>
      </c>
      <c r="R15" s="678" t="s">
        <v>161</v>
      </c>
      <c r="T15" s="361"/>
    </row>
    <row r="16" spans="1:20" ht="15" customHeight="1">
      <c r="A16" s="964"/>
      <c r="B16" s="969"/>
      <c r="C16" s="663" t="s">
        <v>58</v>
      </c>
      <c r="D16" s="671">
        <v>1594</v>
      </c>
      <c r="E16" s="671">
        <v>94</v>
      </c>
      <c r="F16" s="672">
        <v>386</v>
      </c>
      <c r="G16" s="671">
        <v>363</v>
      </c>
      <c r="H16" s="672">
        <v>275</v>
      </c>
      <c r="I16" s="672">
        <v>195</v>
      </c>
      <c r="J16" s="672">
        <v>127</v>
      </c>
      <c r="K16" s="672">
        <v>78</v>
      </c>
      <c r="L16" s="671">
        <v>26</v>
      </c>
      <c r="M16" s="672">
        <v>29</v>
      </c>
      <c r="N16" s="672">
        <v>10</v>
      </c>
      <c r="O16" s="672">
        <v>5</v>
      </c>
      <c r="P16" s="680">
        <v>4</v>
      </c>
      <c r="Q16" s="680">
        <v>2</v>
      </c>
      <c r="R16" s="678" t="s">
        <v>161</v>
      </c>
      <c r="T16" s="361"/>
    </row>
    <row r="17" spans="1:20" ht="15" customHeight="1">
      <c r="A17" s="964"/>
      <c r="B17" s="968" t="s">
        <v>420</v>
      </c>
      <c r="C17" s="663" t="s">
        <v>56</v>
      </c>
      <c r="D17" s="671">
        <v>841</v>
      </c>
      <c r="E17" s="671">
        <v>2</v>
      </c>
      <c r="F17" s="672">
        <v>87</v>
      </c>
      <c r="G17" s="671">
        <v>182</v>
      </c>
      <c r="H17" s="672">
        <v>204</v>
      </c>
      <c r="I17" s="672">
        <v>151</v>
      </c>
      <c r="J17" s="672">
        <v>80</v>
      </c>
      <c r="K17" s="672">
        <v>48</v>
      </c>
      <c r="L17" s="671">
        <v>21</v>
      </c>
      <c r="M17" s="672">
        <v>15</v>
      </c>
      <c r="N17" s="672">
        <v>19</v>
      </c>
      <c r="O17" s="672">
        <v>14</v>
      </c>
      <c r="P17" s="680">
        <v>14</v>
      </c>
      <c r="Q17" s="680">
        <v>4</v>
      </c>
      <c r="R17" s="678" t="s">
        <v>161</v>
      </c>
      <c r="T17" s="361"/>
    </row>
    <row r="18" spans="1:20" ht="15" customHeight="1">
      <c r="A18" s="964"/>
      <c r="B18" s="969"/>
      <c r="C18" s="663" t="s">
        <v>58</v>
      </c>
      <c r="D18" s="671">
        <v>841</v>
      </c>
      <c r="E18" s="671">
        <v>39</v>
      </c>
      <c r="F18" s="672">
        <v>185</v>
      </c>
      <c r="G18" s="671">
        <v>211</v>
      </c>
      <c r="H18" s="672">
        <v>138</v>
      </c>
      <c r="I18" s="672">
        <v>111</v>
      </c>
      <c r="J18" s="672">
        <v>58</v>
      </c>
      <c r="K18" s="672">
        <v>36</v>
      </c>
      <c r="L18" s="671">
        <v>20</v>
      </c>
      <c r="M18" s="672">
        <v>14</v>
      </c>
      <c r="N18" s="672">
        <v>15</v>
      </c>
      <c r="O18" s="672">
        <v>8</v>
      </c>
      <c r="P18" s="680">
        <v>4</v>
      </c>
      <c r="Q18" s="680">
        <v>2</v>
      </c>
      <c r="R18" s="678" t="s">
        <v>161</v>
      </c>
      <c r="T18" s="361"/>
    </row>
    <row r="19" spans="1:20" ht="15" customHeight="1">
      <c r="A19" s="964"/>
      <c r="B19" s="968" t="s">
        <v>421</v>
      </c>
      <c r="C19" s="663" t="s">
        <v>56</v>
      </c>
      <c r="D19" s="671">
        <v>1045</v>
      </c>
      <c r="E19" s="671">
        <v>7</v>
      </c>
      <c r="F19" s="672">
        <v>120</v>
      </c>
      <c r="G19" s="671">
        <v>276</v>
      </c>
      <c r="H19" s="672">
        <v>231</v>
      </c>
      <c r="I19" s="672">
        <v>175</v>
      </c>
      <c r="J19" s="672">
        <v>102</v>
      </c>
      <c r="K19" s="672">
        <v>54</v>
      </c>
      <c r="L19" s="671">
        <v>21</v>
      </c>
      <c r="M19" s="672">
        <v>19</v>
      </c>
      <c r="N19" s="672">
        <v>11</v>
      </c>
      <c r="O19" s="672">
        <v>10</v>
      </c>
      <c r="P19" s="680">
        <v>7</v>
      </c>
      <c r="Q19" s="680">
        <v>12</v>
      </c>
      <c r="R19" s="678" t="s">
        <v>161</v>
      </c>
      <c r="T19" s="361"/>
    </row>
    <row r="20" spans="1:20" ht="15" customHeight="1" thickBot="1">
      <c r="A20" s="965"/>
      <c r="B20" s="970"/>
      <c r="C20" s="664" t="s">
        <v>58</v>
      </c>
      <c r="D20" s="673">
        <v>1045</v>
      </c>
      <c r="E20" s="673">
        <v>66</v>
      </c>
      <c r="F20" s="674">
        <v>231</v>
      </c>
      <c r="G20" s="673">
        <v>242</v>
      </c>
      <c r="H20" s="674">
        <v>176</v>
      </c>
      <c r="I20" s="674">
        <v>161</v>
      </c>
      <c r="J20" s="674">
        <v>79</v>
      </c>
      <c r="K20" s="674">
        <v>40</v>
      </c>
      <c r="L20" s="673">
        <v>20</v>
      </c>
      <c r="M20" s="674">
        <v>11</v>
      </c>
      <c r="N20" s="674">
        <v>6</v>
      </c>
      <c r="O20" s="674">
        <v>9</v>
      </c>
      <c r="P20" s="681" t="s">
        <v>161</v>
      </c>
      <c r="Q20" s="681">
        <v>4</v>
      </c>
      <c r="R20" s="682" t="s">
        <v>161</v>
      </c>
      <c r="T20" s="361"/>
    </row>
    <row r="21" spans="1:20" ht="15" customHeight="1">
      <c r="A21" s="800">
        <v>2003</v>
      </c>
      <c r="B21" s="966" t="s">
        <v>418</v>
      </c>
      <c r="C21" s="661" t="s">
        <v>56</v>
      </c>
      <c r="D21" s="667">
        <v>3280</v>
      </c>
      <c r="E21" s="667">
        <v>24</v>
      </c>
      <c r="F21" s="668">
        <v>337</v>
      </c>
      <c r="G21" s="667">
        <v>868</v>
      </c>
      <c r="H21" s="668">
        <v>725</v>
      </c>
      <c r="I21" s="668">
        <v>522</v>
      </c>
      <c r="J21" s="668">
        <v>304</v>
      </c>
      <c r="K21" s="668">
        <v>183</v>
      </c>
      <c r="L21" s="667">
        <v>117</v>
      </c>
      <c r="M21" s="668">
        <v>70</v>
      </c>
      <c r="N21" s="668">
        <v>45</v>
      </c>
      <c r="O21" s="668">
        <v>36</v>
      </c>
      <c r="P21" s="683">
        <v>36</v>
      </c>
      <c r="Q21" s="683">
        <v>13</v>
      </c>
      <c r="R21" s="676" t="s">
        <v>161</v>
      </c>
      <c r="T21" s="361"/>
    </row>
    <row r="22" spans="1:20" ht="15" customHeight="1">
      <c r="A22" s="964"/>
      <c r="B22" s="967"/>
      <c r="C22" s="663" t="s">
        <v>58</v>
      </c>
      <c r="D22" s="671">
        <v>3280</v>
      </c>
      <c r="E22" s="671">
        <v>187</v>
      </c>
      <c r="F22" s="672">
        <v>770</v>
      </c>
      <c r="G22" s="671">
        <v>754</v>
      </c>
      <c r="H22" s="672">
        <v>598</v>
      </c>
      <c r="I22" s="672">
        <v>360</v>
      </c>
      <c r="J22" s="672">
        <v>257</v>
      </c>
      <c r="K22" s="672">
        <v>140</v>
      </c>
      <c r="L22" s="671">
        <v>110</v>
      </c>
      <c r="M22" s="672">
        <v>56</v>
      </c>
      <c r="N22" s="672">
        <v>15</v>
      </c>
      <c r="O22" s="672">
        <v>20</v>
      </c>
      <c r="P22" s="680">
        <v>9</v>
      </c>
      <c r="Q22" s="680">
        <v>4</v>
      </c>
      <c r="R22" s="678" t="s">
        <v>161</v>
      </c>
      <c r="T22" s="361"/>
    </row>
    <row r="23" spans="1:20" ht="15" customHeight="1">
      <c r="A23" s="964"/>
      <c r="B23" s="968" t="s">
        <v>419</v>
      </c>
      <c r="C23" s="663" t="s">
        <v>56</v>
      </c>
      <c r="D23" s="671">
        <v>1524</v>
      </c>
      <c r="E23" s="671">
        <v>11</v>
      </c>
      <c r="F23" s="672">
        <v>130</v>
      </c>
      <c r="G23" s="671">
        <v>426</v>
      </c>
      <c r="H23" s="672">
        <v>333</v>
      </c>
      <c r="I23" s="672">
        <v>248</v>
      </c>
      <c r="J23" s="672">
        <v>137</v>
      </c>
      <c r="K23" s="672">
        <v>97</v>
      </c>
      <c r="L23" s="671">
        <v>55</v>
      </c>
      <c r="M23" s="672">
        <v>27</v>
      </c>
      <c r="N23" s="672">
        <v>21</v>
      </c>
      <c r="O23" s="672">
        <v>19</v>
      </c>
      <c r="P23" s="680">
        <v>12</v>
      </c>
      <c r="Q23" s="680">
        <v>8</v>
      </c>
      <c r="R23" s="678" t="s">
        <v>161</v>
      </c>
      <c r="T23" s="361"/>
    </row>
    <row r="24" spans="1:20" ht="15" customHeight="1">
      <c r="A24" s="964"/>
      <c r="B24" s="969"/>
      <c r="C24" s="663" t="s">
        <v>58</v>
      </c>
      <c r="D24" s="671">
        <v>1524</v>
      </c>
      <c r="E24" s="671">
        <v>86</v>
      </c>
      <c r="F24" s="672">
        <v>375</v>
      </c>
      <c r="G24" s="671">
        <v>359</v>
      </c>
      <c r="H24" s="672">
        <v>260</v>
      </c>
      <c r="I24" s="672">
        <v>167</v>
      </c>
      <c r="J24" s="672">
        <v>111</v>
      </c>
      <c r="K24" s="672">
        <v>67</v>
      </c>
      <c r="L24" s="671">
        <v>51</v>
      </c>
      <c r="M24" s="672">
        <v>23</v>
      </c>
      <c r="N24" s="672">
        <v>7</v>
      </c>
      <c r="O24" s="672">
        <v>11</v>
      </c>
      <c r="P24" s="680">
        <v>5</v>
      </c>
      <c r="Q24" s="680">
        <v>2</v>
      </c>
      <c r="R24" s="678" t="s">
        <v>161</v>
      </c>
      <c r="T24" s="361"/>
    </row>
    <row r="25" spans="1:20" ht="15" customHeight="1">
      <c r="A25" s="964"/>
      <c r="B25" s="968" t="s">
        <v>420</v>
      </c>
      <c r="C25" s="663" t="s">
        <v>56</v>
      </c>
      <c r="D25" s="671">
        <v>799</v>
      </c>
      <c r="E25" s="671">
        <v>6</v>
      </c>
      <c r="F25" s="672">
        <v>75</v>
      </c>
      <c r="G25" s="671">
        <v>185</v>
      </c>
      <c r="H25" s="672">
        <v>171</v>
      </c>
      <c r="I25" s="672">
        <v>139</v>
      </c>
      <c r="J25" s="672">
        <v>79</v>
      </c>
      <c r="K25" s="672">
        <v>46</v>
      </c>
      <c r="L25" s="671">
        <v>35</v>
      </c>
      <c r="M25" s="672">
        <v>27</v>
      </c>
      <c r="N25" s="672">
        <v>11</v>
      </c>
      <c r="O25" s="672">
        <v>9</v>
      </c>
      <c r="P25" s="680">
        <v>15</v>
      </c>
      <c r="Q25" s="680">
        <v>1</v>
      </c>
      <c r="R25" s="678" t="s">
        <v>161</v>
      </c>
      <c r="T25" s="361"/>
    </row>
    <row r="26" spans="1:20" ht="15" customHeight="1">
      <c r="A26" s="964"/>
      <c r="B26" s="969"/>
      <c r="C26" s="663" t="s">
        <v>58</v>
      </c>
      <c r="D26" s="671">
        <v>799</v>
      </c>
      <c r="E26" s="671">
        <v>40</v>
      </c>
      <c r="F26" s="672">
        <v>167</v>
      </c>
      <c r="G26" s="671">
        <v>182</v>
      </c>
      <c r="H26" s="672">
        <v>155</v>
      </c>
      <c r="I26" s="672">
        <v>89</v>
      </c>
      <c r="J26" s="672">
        <v>65</v>
      </c>
      <c r="K26" s="672">
        <v>39</v>
      </c>
      <c r="L26" s="671">
        <v>31</v>
      </c>
      <c r="M26" s="672">
        <v>20</v>
      </c>
      <c r="N26" s="672">
        <v>5</v>
      </c>
      <c r="O26" s="672">
        <v>3</v>
      </c>
      <c r="P26" s="680">
        <v>3</v>
      </c>
      <c r="Q26" s="680" t="s">
        <v>161</v>
      </c>
      <c r="R26" s="678" t="s">
        <v>161</v>
      </c>
      <c r="T26" s="361"/>
    </row>
    <row r="27" spans="1:20" ht="15" customHeight="1">
      <c r="A27" s="964"/>
      <c r="B27" s="968" t="s">
        <v>421</v>
      </c>
      <c r="C27" s="663" t="s">
        <v>56</v>
      </c>
      <c r="D27" s="671">
        <v>957</v>
      </c>
      <c r="E27" s="671">
        <v>7</v>
      </c>
      <c r="F27" s="672">
        <v>132</v>
      </c>
      <c r="G27" s="671">
        <v>257</v>
      </c>
      <c r="H27" s="672">
        <v>221</v>
      </c>
      <c r="I27" s="672">
        <v>135</v>
      </c>
      <c r="J27" s="672">
        <v>88</v>
      </c>
      <c r="K27" s="672">
        <v>40</v>
      </c>
      <c r="L27" s="671">
        <v>27</v>
      </c>
      <c r="M27" s="672">
        <v>16</v>
      </c>
      <c r="N27" s="672">
        <v>13</v>
      </c>
      <c r="O27" s="672">
        <v>8</v>
      </c>
      <c r="P27" s="680">
        <v>9</v>
      </c>
      <c r="Q27" s="680">
        <v>4</v>
      </c>
      <c r="R27" s="678" t="s">
        <v>161</v>
      </c>
      <c r="T27" s="361"/>
    </row>
    <row r="28" spans="1:20" ht="15" customHeight="1" thickBot="1">
      <c r="A28" s="965"/>
      <c r="B28" s="970"/>
      <c r="C28" s="664" t="s">
        <v>58</v>
      </c>
      <c r="D28" s="673">
        <v>957</v>
      </c>
      <c r="E28" s="673">
        <v>61</v>
      </c>
      <c r="F28" s="674">
        <v>228</v>
      </c>
      <c r="G28" s="673">
        <v>213</v>
      </c>
      <c r="H28" s="674">
        <v>183</v>
      </c>
      <c r="I28" s="674">
        <v>104</v>
      </c>
      <c r="J28" s="674">
        <v>81</v>
      </c>
      <c r="K28" s="674">
        <v>34</v>
      </c>
      <c r="L28" s="673">
        <v>28</v>
      </c>
      <c r="M28" s="674">
        <v>13</v>
      </c>
      <c r="N28" s="674">
        <v>3</v>
      </c>
      <c r="O28" s="674">
        <v>6</v>
      </c>
      <c r="P28" s="681">
        <v>1</v>
      </c>
      <c r="Q28" s="681">
        <v>2</v>
      </c>
      <c r="R28" s="682" t="s">
        <v>161</v>
      </c>
      <c r="T28" s="361"/>
    </row>
    <row r="29" spans="1:20" ht="15" customHeight="1">
      <c r="A29" s="800">
        <v>2004</v>
      </c>
      <c r="B29" s="966" t="s">
        <v>418</v>
      </c>
      <c r="C29" s="661" t="s">
        <v>56</v>
      </c>
      <c r="D29" s="667">
        <v>3066</v>
      </c>
      <c r="E29" s="667">
        <v>18</v>
      </c>
      <c r="F29" s="668">
        <v>333</v>
      </c>
      <c r="G29" s="667">
        <v>722</v>
      </c>
      <c r="H29" s="668">
        <v>677</v>
      </c>
      <c r="I29" s="668">
        <v>464</v>
      </c>
      <c r="J29" s="668">
        <v>309</v>
      </c>
      <c r="K29" s="668">
        <v>192</v>
      </c>
      <c r="L29" s="667">
        <v>142</v>
      </c>
      <c r="M29" s="668">
        <v>61</v>
      </c>
      <c r="N29" s="668">
        <v>59</v>
      </c>
      <c r="O29" s="668">
        <v>30</v>
      </c>
      <c r="P29" s="683">
        <v>35</v>
      </c>
      <c r="Q29" s="683">
        <v>24</v>
      </c>
      <c r="R29" s="676" t="s">
        <v>161</v>
      </c>
      <c r="T29" s="361"/>
    </row>
    <row r="30" spans="1:20" ht="15" customHeight="1">
      <c r="A30" s="964"/>
      <c r="B30" s="967"/>
      <c r="C30" s="663" t="s">
        <v>58</v>
      </c>
      <c r="D30" s="671">
        <v>3066</v>
      </c>
      <c r="E30" s="671">
        <v>150</v>
      </c>
      <c r="F30" s="672">
        <v>745</v>
      </c>
      <c r="G30" s="671">
        <v>674</v>
      </c>
      <c r="H30" s="672">
        <v>520</v>
      </c>
      <c r="I30" s="672">
        <v>392</v>
      </c>
      <c r="J30" s="672">
        <v>235</v>
      </c>
      <c r="K30" s="672">
        <v>151</v>
      </c>
      <c r="L30" s="671">
        <v>89</v>
      </c>
      <c r="M30" s="672">
        <v>55</v>
      </c>
      <c r="N30" s="672">
        <v>18</v>
      </c>
      <c r="O30" s="672">
        <v>15</v>
      </c>
      <c r="P30" s="680">
        <v>12</v>
      </c>
      <c r="Q30" s="680">
        <v>10</v>
      </c>
      <c r="R30" s="678" t="s">
        <v>161</v>
      </c>
      <c r="T30" s="361"/>
    </row>
    <row r="31" spans="1:20" ht="15" customHeight="1">
      <c r="A31" s="964"/>
      <c r="B31" s="968" t="s">
        <v>419</v>
      </c>
      <c r="C31" s="663" t="s">
        <v>56</v>
      </c>
      <c r="D31" s="671">
        <v>1447</v>
      </c>
      <c r="E31" s="671">
        <v>7</v>
      </c>
      <c r="F31" s="672">
        <v>116</v>
      </c>
      <c r="G31" s="671">
        <v>345</v>
      </c>
      <c r="H31" s="672">
        <v>329</v>
      </c>
      <c r="I31" s="672">
        <v>231</v>
      </c>
      <c r="J31" s="672">
        <v>159</v>
      </c>
      <c r="K31" s="672">
        <v>93</v>
      </c>
      <c r="L31" s="671">
        <v>77</v>
      </c>
      <c r="M31" s="672">
        <v>35</v>
      </c>
      <c r="N31" s="672">
        <v>22</v>
      </c>
      <c r="O31" s="672">
        <v>11</v>
      </c>
      <c r="P31" s="680">
        <v>11</v>
      </c>
      <c r="Q31" s="680">
        <v>11</v>
      </c>
      <c r="R31" s="678" t="s">
        <v>161</v>
      </c>
      <c r="T31" s="361"/>
    </row>
    <row r="32" spans="1:20" ht="15" customHeight="1">
      <c r="A32" s="964"/>
      <c r="B32" s="969"/>
      <c r="C32" s="663" t="s">
        <v>58</v>
      </c>
      <c r="D32" s="671">
        <v>1447</v>
      </c>
      <c r="E32" s="671">
        <v>61</v>
      </c>
      <c r="F32" s="672">
        <v>334</v>
      </c>
      <c r="G32" s="671">
        <v>319</v>
      </c>
      <c r="H32" s="672">
        <v>262</v>
      </c>
      <c r="I32" s="672">
        <v>189</v>
      </c>
      <c r="J32" s="672">
        <v>118</v>
      </c>
      <c r="K32" s="672">
        <v>81</v>
      </c>
      <c r="L32" s="671">
        <v>37</v>
      </c>
      <c r="M32" s="672">
        <v>25</v>
      </c>
      <c r="N32" s="672">
        <v>9</v>
      </c>
      <c r="O32" s="672">
        <v>7</v>
      </c>
      <c r="P32" s="680">
        <v>3</v>
      </c>
      <c r="Q32" s="680">
        <v>2</v>
      </c>
      <c r="R32" s="678" t="s">
        <v>161</v>
      </c>
      <c r="T32" s="361"/>
    </row>
    <row r="33" spans="1:20" ht="15" customHeight="1">
      <c r="A33" s="964"/>
      <c r="B33" s="968" t="s">
        <v>420</v>
      </c>
      <c r="C33" s="663" t="s">
        <v>56</v>
      </c>
      <c r="D33" s="671">
        <v>751</v>
      </c>
      <c r="E33" s="671">
        <v>2</v>
      </c>
      <c r="F33" s="672">
        <v>82</v>
      </c>
      <c r="G33" s="671">
        <v>154</v>
      </c>
      <c r="H33" s="672">
        <v>167</v>
      </c>
      <c r="I33" s="672">
        <v>112</v>
      </c>
      <c r="J33" s="672">
        <v>84</v>
      </c>
      <c r="K33" s="672">
        <v>56</v>
      </c>
      <c r="L33" s="671">
        <v>30</v>
      </c>
      <c r="M33" s="672">
        <v>18</v>
      </c>
      <c r="N33" s="672">
        <v>20</v>
      </c>
      <c r="O33" s="672">
        <v>8</v>
      </c>
      <c r="P33" s="680">
        <v>15</v>
      </c>
      <c r="Q33" s="680">
        <v>3</v>
      </c>
      <c r="R33" s="678" t="s">
        <v>161</v>
      </c>
      <c r="T33" s="361"/>
    </row>
    <row r="34" spans="1:20" ht="15" customHeight="1">
      <c r="A34" s="964"/>
      <c r="B34" s="969"/>
      <c r="C34" s="663" t="s">
        <v>58</v>
      </c>
      <c r="D34" s="671">
        <v>751</v>
      </c>
      <c r="E34" s="671">
        <v>28</v>
      </c>
      <c r="F34" s="672">
        <v>202</v>
      </c>
      <c r="G34" s="671">
        <v>152</v>
      </c>
      <c r="H34" s="672">
        <v>119</v>
      </c>
      <c r="I34" s="672">
        <v>89</v>
      </c>
      <c r="J34" s="672">
        <v>57</v>
      </c>
      <c r="K34" s="672">
        <v>39</v>
      </c>
      <c r="L34" s="671">
        <v>31</v>
      </c>
      <c r="M34" s="672">
        <v>18</v>
      </c>
      <c r="N34" s="672">
        <v>4</v>
      </c>
      <c r="O34" s="672">
        <v>5</v>
      </c>
      <c r="P34" s="680">
        <v>3</v>
      </c>
      <c r="Q34" s="680">
        <v>4</v>
      </c>
      <c r="R34" s="678" t="s">
        <v>161</v>
      </c>
      <c r="T34" s="361"/>
    </row>
    <row r="35" spans="1:20" ht="15" customHeight="1">
      <c r="A35" s="964"/>
      <c r="B35" s="968" t="s">
        <v>421</v>
      </c>
      <c r="C35" s="663" t="s">
        <v>56</v>
      </c>
      <c r="D35" s="671">
        <v>868</v>
      </c>
      <c r="E35" s="671">
        <v>9</v>
      </c>
      <c r="F35" s="672">
        <v>135</v>
      </c>
      <c r="G35" s="671">
        <v>223</v>
      </c>
      <c r="H35" s="672">
        <v>181</v>
      </c>
      <c r="I35" s="672">
        <v>121</v>
      </c>
      <c r="J35" s="672">
        <v>66</v>
      </c>
      <c r="K35" s="672">
        <v>43</v>
      </c>
      <c r="L35" s="671">
        <v>35</v>
      </c>
      <c r="M35" s="672">
        <v>8</v>
      </c>
      <c r="N35" s="672">
        <v>17</v>
      </c>
      <c r="O35" s="672">
        <v>11</v>
      </c>
      <c r="P35" s="680">
        <v>9</v>
      </c>
      <c r="Q35" s="680">
        <v>10</v>
      </c>
      <c r="R35" s="678" t="s">
        <v>161</v>
      </c>
      <c r="T35" s="361"/>
    </row>
    <row r="36" spans="1:20" ht="15" customHeight="1" thickBot="1">
      <c r="A36" s="965"/>
      <c r="B36" s="970"/>
      <c r="C36" s="664" t="s">
        <v>58</v>
      </c>
      <c r="D36" s="673">
        <v>868</v>
      </c>
      <c r="E36" s="673">
        <v>61</v>
      </c>
      <c r="F36" s="674">
        <v>209</v>
      </c>
      <c r="G36" s="673">
        <v>203</v>
      </c>
      <c r="H36" s="674">
        <v>139</v>
      </c>
      <c r="I36" s="674">
        <v>114</v>
      </c>
      <c r="J36" s="674">
        <v>60</v>
      </c>
      <c r="K36" s="674">
        <v>31</v>
      </c>
      <c r="L36" s="673">
        <v>21</v>
      </c>
      <c r="M36" s="674">
        <v>12</v>
      </c>
      <c r="N36" s="674">
        <v>5</v>
      </c>
      <c r="O36" s="674">
        <v>3</v>
      </c>
      <c r="P36" s="681">
        <v>6</v>
      </c>
      <c r="Q36" s="681">
        <v>4</v>
      </c>
      <c r="R36" s="682" t="s">
        <v>161</v>
      </c>
      <c r="T36" s="361"/>
    </row>
    <row r="37" spans="1:20" ht="15" customHeight="1">
      <c r="A37" s="800">
        <v>2005</v>
      </c>
      <c r="B37" s="966" t="s">
        <v>418</v>
      </c>
      <c r="C37" s="661" t="s">
        <v>56</v>
      </c>
      <c r="D37" s="667">
        <v>3118</v>
      </c>
      <c r="E37" s="667">
        <v>10</v>
      </c>
      <c r="F37" s="668">
        <v>319</v>
      </c>
      <c r="G37" s="667">
        <v>773</v>
      </c>
      <c r="H37" s="668">
        <v>704</v>
      </c>
      <c r="I37" s="668">
        <v>476</v>
      </c>
      <c r="J37" s="668">
        <v>311</v>
      </c>
      <c r="K37" s="668">
        <v>195</v>
      </c>
      <c r="L37" s="667">
        <v>123</v>
      </c>
      <c r="M37" s="668">
        <v>80</v>
      </c>
      <c r="N37" s="668">
        <v>40</v>
      </c>
      <c r="O37" s="668">
        <v>30</v>
      </c>
      <c r="P37" s="683">
        <v>35</v>
      </c>
      <c r="Q37" s="683">
        <v>22</v>
      </c>
      <c r="R37" s="676" t="s">
        <v>161</v>
      </c>
      <c r="T37" s="361"/>
    </row>
    <row r="38" spans="1:20" ht="15" customHeight="1">
      <c r="A38" s="964"/>
      <c r="B38" s="967"/>
      <c r="C38" s="663" t="s">
        <v>58</v>
      </c>
      <c r="D38" s="671">
        <v>3118</v>
      </c>
      <c r="E38" s="671">
        <v>134</v>
      </c>
      <c r="F38" s="672">
        <v>702</v>
      </c>
      <c r="G38" s="671">
        <v>748</v>
      </c>
      <c r="H38" s="672">
        <v>586</v>
      </c>
      <c r="I38" s="672">
        <v>366</v>
      </c>
      <c r="J38" s="672">
        <v>241</v>
      </c>
      <c r="K38" s="672">
        <v>138</v>
      </c>
      <c r="L38" s="671">
        <v>105</v>
      </c>
      <c r="M38" s="672">
        <v>47</v>
      </c>
      <c r="N38" s="672">
        <v>21</v>
      </c>
      <c r="O38" s="672">
        <v>16</v>
      </c>
      <c r="P38" s="680">
        <v>8</v>
      </c>
      <c r="Q38" s="680">
        <v>6</v>
      </c>
      <c r="R38" s="678" t="s">
        <v>161</v>
      </c>
      <c r="T38" s="361"/>
    </row>
    <row r="39" spans="1:20" ht="15" customHeight="1">
      <c r="A39" s="964"/>
      <c r="B39" s="968" t="s">
        <v>419</v>
      </c>
      <c r="C39" s="663" t="s">
        <v>56</v>
      </c>
      <c r="D39" s="671">
        <v>1631</v>
      </c>
      <c r="E39" s="671">
        <v>4</v>
      </c>
      <c r="F39" s="672">
        <v>164</v>
      </c>
      <c r="G39" s="671">
        <v>405</v>
      </c>
      <c r="H39" s="672">
        <v>373</v>
      </c>
      <c r="I39" s="672">
        <v>247</v>
      </c>
      <c r="J39" s="672">
        <v>158</v>
      </c>
      <c r="K39" s="672">
        <v>114</v>
      </c>
      <c r="L39" s="671">
        <v>62</v>
      </c>
      <c r="M39" s="672">
        <v>44</v>
      </c>
      <c r="N39" s="672">
        <v>19</v>
      </c>
      <c r="O39" s="672">
        <v>14</v>
      </c>
      <c r="P39" s="680">
        <v>21</v>
      </c>
      <c r="Q39" s="680">
        <v>6</v>
      </c>
      <c r="R39" s="678" t="s">
        <v>161</v>
      </c>
      <c r="T39" s="361"/>
    </row>
    <row r="40" spans="1:20" ht="15" customHeight="1">
      <c r="A40" s="964"/>
      <c r="B40" s="969"/>
      <c r="C40" s="663" t="s">
        <v>58</v>
      </c>
      <c r="D40" s="671">
        <v>1631</v>
      </c>
      <c r="E40" s="671">
        <v>73</v>
      </c>
      <c r="F40" s="672">
        <v>360</v>
      </c>
      <c r="G40" s="671">
        <v>394</v>
      </c>
      <c r="H40" s="672">
        <v>311</v>
      </c>
      <c r="I40" s="672">
        <v>189</v>
      </c>
      <c r="J40" s="672">
        <v>133</v>
      </c>
      <c r="K40" s="672">
        <v>85</v>
      </c>
      <c r="L40" s="671">
        <v>41</v>
      </c>
      <c r="M40" s="672">
        <v>23</v>
      </c>
      <c r="N40" s="672">
        <v>11</v>
      </c>
      <c r="O40" s="672">
        <v>5</v>
      </c>
      <c r="P40" s="680">
        <v>5</v>
      </c>
      <c r="Q40" s="680">
        <v>1</v>
      </c>
      <c r="R40" s="678" t="s">
        <v>161</v>
      </c>
      <c r="T40" s="361"/>
    </row>
    <row r="41" spans="1:20" ht="15" customHeight="1">
      <c r="A41" s="964"/>
      <c r="B41" s="968" t="s">
        <v>420</v>
      </c>
      <c r="C41" s="663" t="s">
        <v>56</v>
      </c>
      <c r="D41" s="671">
        <v>726</v>
      </c>
      <c r="E41" s="671">
        <v>1</v>
      </c>
      <c r="F41" s="672">
        <v>60</v>
      </c>
      <c r="G41" s="671">
        <v>170</v>
      </c>
      <c r="H41" s="672">
        <v>166</v>
      </c>
      <c r="I41" s="672">
        <v>120</v>
      </c>
      <c r="J41" s="672">
        <v>85</v>
      </c>
      <c r="K41" s="672">
        <v>44</v>
      </c>
      <c r="L41" s="671">
        <v>30</v>
      </c>
      <c r="M41" s="672">
        <v>16</v>
      </c>
      <c r="N41" s="672">
        <v>12</v>
      </c>
      <c r="O41" s="672">
        <v>7</v>
      </c>
      <c r="P41" s="680">
        <v>6</v>
      </c>
      <c r="Q41" s="680">
        <v>9</v>
      </c>
      <c r="R41" s="678" t="s">
        <v>161</v>
      </c>
      <c r="T41" s="361"/>
    </row>
    <row r="42" spans="1:20" ht="15" customHeight="1">
      <c r="A42" s="964"/>
      <c r="B42" s="969"/>
      <c r="C42" s="663" t="s">
        <v>58</v>
      </c>
      <c r="D42" s="671">
        <v>726</v>
      </c>
      <c r="E42" s="671">
        <v>29</v>
      </c>
      <c r="F42" s="672">
        <v>157</v>
      </c>
      <c r="G42" s="671">
        <v>176</v>
      </c>
      <c r="H42" s="672">
        <v>141</v>
      </c>
      <c r="I42" s="672">
        <v>96</v>
      </c>
      <c r="J42" s="672">
        <v>49</v>
      </c>
      <c r="K42" s="672">
        <v>26</v>
      </c>
      <c r="L42" s="671">
        <v>27</v>
      </c>
      <c r="M42" s="672">
        <v>12</v>
      </c>
      <c r="N42" s="672">
        <v>5</v>
      </c>
      <c r="O42" s="672">
        <v>5</v>
      </c>
      <c r="P42" s="680">
        <v>2</v>
      </c>
      <c r="Q42" s="680">
        <v>1</v>
      </c>
      <c r="R42" s="678" t="s">
        <v>161</v>
      </c>
      <c r="T42" s="361"/>
    </row>
    <row r="43" spans="1:20" ht="15" customHeight="1">
      <c r="A43" s="964"/>
      <c r="B43" s="968" t="s">
        <v>421</v>
      </c>
      <c r="C43" s="663" t="s">
        <v>56</v>
      </c>
      <c r="D43" s="671">
        <v>761</v>
      </c>
      <c r="E43" s="671">
        <v>5</v>
      </c>
      <c r="F43" s="672">
        <v>95</v>
      </c>
      <c r="G43" s="671">
        <v>198</v>
      </c>
      <c r="H43" s="672">
        <v>165</v>
      </c>
      <c r="I43" s="672">
        <v>109</v>
      </c>
      <c r="J43" s="672">
        <v>68</v>
      </c>
      <c r="K43" s="672">
        <v>37</v>
      </c>
      <c r="L43" s="671">
        <v>31</v>
      </c>
      <c r="M43" s="672">
        <v>20</v>
      </c>
      <c r="N43" s="672">
        <v>9</v>
      </c>
      <c r="O43" s="672">
        <v>9</v>
      </c>
      <c r="P43" s="680">
        <v>8</v>
      </c>
      <c r="Q43" s="680">
        <v>7</v>
      </c>
      <c r="R43" s="678" t="s">
        <v>161</v>
      </c>
      <c r="T43" s="361"/>
    </row>
    <row r="44" spans="1:20" ht="15" customHeight="1" thickBot="1">
      <c r="A44" s="965"/>
      <c r="B44" s="970"/>
      <c r="C44" s="664" t="s">
        <v>58</v>
      </c>
      <c r="D44" s="673">
        <v>761</v>
      </c>
      <c r="E44" s="673">
        <v>32</v>
      </c>
      <c r="F44" s="674">
        <v>185</v>
      </c>
      <c r="G44" s="673">
        <v>178</v>
      </c>
      <c r="H44" s="674">
        <v>134</v>
      </c>
      <c r="I44" s="674">
        <v>81</v>
      </c>
      <c r="J44" s="674">
        <v>59</v>
      </c>
      <c r="K44" s="674">
        <v>27</v>
      </c>
      <c r="L44" s="673">
        <v>37</v>
      </c>
      <c r="M44" s="674">
        <v>12</v>
      </c>
      <c r="N44" s="674">
        <v>5</v>
      </c>
      <c r="O44" s="674">
        <v>6</v>
      </c>
      <c r="P44" s="681">
        <v>1</v>
      </c>
      <c r="Q44" s="681">
        <v>4</v>
      </c>
      <c r="R44" s="682" t="s">
        <v>161</v>
      </c>
      <c r="T44" s="361"/>
    </row>
    <row r="45" spans="1:20" ht="15" customHeight="1">
      <c r="A45" s="800">
        <v>2006</v>
      </c>
      <c r="B45" s="966" t="s">
        <v>418</v>
      </c>
      <c r="C45" s="661" t="s">
        <v>56</v>
      </c>
      <c r="D45" s="667">
        <v>2807</v>
      </c>
      <c r="E45" s="667">
        <v>10</v>
      </c>
      <c r="F45" s="668">
        <v>279</v>
      </c>
      <c r="G45" s="667">
        <v>755</v>
      </c>
      <c r="H45" s="668">
        <v>628</v>
      </c>
      <c r="I45" s="668">
        <v>356</v>
      </c>
      <c r="J45" s="668">
        <v>298</v>
      </c>
      <c r="K45" s="668">
        <v>170</v>
      </c>
      <c r="L45" s="667">
        <v>123</v>
      </c>
      <c r="M45" s="668">
        <v>67</v>
      </c>
      <c r="N45" s="668">
        <v>40</v>
      </c>
      <c r="O45" s="668">
        <v>34</v>
      </c>
      <c r="P45" s="683">
        <v>28</v>
      </c>
      <c r="Q45" s="683">
        <v>19</v>
      </c>
      <c r="R45" s="676" t="s">
        <v>161</v>
      </c>
      <c r="T45" s="361"/>
    </row>
    <row r="46" spans="1:20" ht="15" customHeight="1">
      <c r="A46" s="964"/>
      <c r="B46" s="967"/>
      <c r="C46" s="663" t="s">
        <v>58</v>
      </c>
      <c r="D46" s="671">
        <v>2807</v>
      </c>
      <c r="E46" s="671">
        <v>132</v>
      </c>
      <c r="F46" s="672">
        <v>669</v>
      </c>
      <c r="G46" s="671">
        <v>687</v>
      </c>
      <c r="H46" s="672">
        <v>470</v>
      </c>
      <c r="I46" s="672">
        <v>302</v>
      </c>
      <c r="J46" s="672">
        <v>219</v>
      </c>
      <c r="K46" s="672">
        <v>133</v>
      </c>
      <c r="L46" s="671">
        <v>85</v>
      </c>
      <c r="M46" s="672">
        <v>58</v>
      </c>
      <c r="N46" s="672">
        <v>22</v>
      </c>
      <c r="O46" s="672">
        <v>19</v>
      </c>
      <c r="P46" s="680">
        <v>7</v>
      </c>
      <c r="Q46" s="680">
        <v>4</v>
      </c>
      <c r="R46" s="678" t="s">
        <v>161</v>
      </c>
      <c r="T46" s="361"/>
    </row>
    <row r="47" spans="1:20" ht="15" customHeight="1">
      <c r="A47" s="964"/>
      <c r="B47" s="968" t="s">
        <v>419</v>
      </c>
      <c r="C47" s="663" t="s">
        <v>56</v>
      </c>
      <c r="D47" s="671">
        <v>1576</v>
      </c>
      <c r="E47" s="671">
        <v>2</v>
      </c>
      <c r="F47" s="672">
        <v>141</v>
      </c>
      <c r="G47" s="671">
        <v>421</v>
      </c>
      <c r="H47" s="672">
        <v>376</v>
      </c>
      <c r="I47" s="672">
        <v>204</v>
      </c>
      <c r="J47" s="672">
        <v>168</v>
      </c>
      <c r="K47" s="672">
        <v>98</v>
      </c>
      <c r="L47" s="671">
        <v>68</v>
      </c>
      <c r="M47" s="672">
        <v>40</v>
      </c>
      <c r="N47" s="672">
        <v>18</v>
      </c>
      <c r="O47" s="672">
        <v>17</v>
      </c>
      <c r="P47" s="680">
        <v>14</v>
      </c>
      <c r="Q47" s="680">
        <v>9</v>
      </c>
      <c r="R47" s="678" t="s">
        <v>161</v>
      </c>
      <c r="T47" s="361"/>
    </row>
    <row r="48" spans="1:20" ht="15" customHeight="1">
      <c r="A48" s="964"/>
      <c r="B48" s="969"/>
      <c r="C48" s="663" t="s">
        <v>58</v>
      </c>
      <c r="D48" s="671">
        <v>1576</v>
      </c>
      <c r="E48" s="671">
        <v>78</v>
      </c>
      <c r="F48" s="672">
        <v>365</v>
      </c>
      <c r="G48" s="671">
        <v>385</v>
      </c>
      <c r="H48" s="672">
        <v>283</v>
      </c>
      <c r="I48" s="672">
        <v>158</v>
      </c>
      <c r="J48" s="672">
        <v>127</v>
      </c>
      <c r="K48" s="672">
        <v>80</v>
      </c>
      <c r="L48" s="671">
        <v>46</v>
      </c>
      <c r="M48" s="672">
        <v>30</v>
      </c>
      <c r="N48" s="672">
        <v>12</v>
      </c>
      <c r="O48" s="672">
        <v>8</v>
      </c>
      <c r="P48" s="680">
        <v>2</v>
      </c>
      <c r="Q48" s="680">
        <v>2</v>
      </c>
      <c r="R48" s="678" t="s">
        <v>161</v>
      </c>
      <c r="T48" s="361"/>
    </row>
    <row r="49" spans="1:20" ht="15" customHeight="1">
      <c r="A49" s="964"/>
      <c r="B49" s="968" t="s">
        <v>420</v>
      </c>
      <c r="C49" s="663" t="s">
        <v>56</v>
      </c>
      <c r="D49" s="671">
        <v>539</v>
      </c>
      <c r="E49" s="671">
        <v>3</v>
      </c>
      <c r="F49" s="672">
        <v>47</v>
      </c>
      <c r="G49" s="671">
        <v>140</v>
      </c>
      <c r="H49" s="672">
        <v>125</v>
      </c>
      <c r="I49" s="672">
        <v>57</v>
      </c>
      <c r="J49" s="672">
        <v>61</v>
      </c>
      <c r="K49" s="672">
        <v>37</v>
      </c>
      <c r="L49" s="671">
        <v>21</v>
      </c>
      <c r="M49" s="672">
        <v>15</v>
      </c>
      <c r="N49" s="672">
        <v>11</v>
      </c>
      <c r="O49" s="672">
        <v>10</v>
      </c>
      <c r="P49" s="680">
        <v>8</v>
      </c>
      <c r="Q49" s="680">
        <v>4</v>
      </c>
      <c r="R49" s="678" t="s">
        <v>161</v>
      </c>
      <c r="T49" s="361"/>
    </row>
    <row r="50" spans="1:20" ht="15" customHeight="1">
      <c r="A50" s="964"/>
      <c r="B50" s="969"/>
      <c r="C50" s="663" t="s">
        <v>58</v>
      </c>
      <c r="D50" s="671">
        <v>539</v>
      </c>
      <c r="E50" s="671">
        <v>25</v>
      </c>
      <c r="F50" s="672">
        <v>125</v>
      </c>
      <c r="G50" s="671">
        <v>129</v>
      </c>
      <c r="H50" s="672">
        <v>81</v>
      </c>
      <c r="I50" s="672">
        <v>62</v>
      </c>
      <c r="J50" s="672">
        <v>46</v>
      </c>
      <c r="K50" s="672">
        <v>23</v>
      </c>
      <c r="L50" s="671">
        <v>19</v>
      </c>
      <c r="M50" s="672">
        <v>14</v>
      </c>
      <c r="N50" s="672">
        <v>6</v>
      </c>
      <c r="O50" s="672">
        <v>5</v>
      </c>
      <c r="P50" s="680">
        <v>2</v>
      </c>
      <c r="Q50" s="680">
        <v>2</v>
      </c>
      <c r="R50" s="678" t="s">
        <v>161</v>
      </c>
      <c r="T50" s="361"/>
    </row>
    <row r="51" spans="1:20" ht="15" customHeight="1">
      <c r="A51" s="964"/>
      <c r="B51" s="968" t="s">
        <v>421</v>
      </c>
      <c r="C51" s="663" t="s">
        <v>56</v>
      </c>
      <c r="D51" s="671">
        <v>692</v>
      </c>
      <c r="E51" s="671">
        <v>5</v>
      </c>
      <c r="F51" s="672">
        <v>91</v>
      </c>
      <c r="G51" s="671">
        <v>194</v>
      </c>
      <c r="H51" s="672">
        <v>127</v>
      </c>
      <c r="I51" s="672">
        <v>95</v>
      </c>
      <c r="J51" s="672">
        <v>69</v>
      </c>
      <c r="K51" s="672">
        <v>35</v>
      </c>
      <c r="L51" s="671">
        <v>34</v>
      </c>
      <c r="M51" s="672">
        <v>12</v>
      </c>
      <c r="N51" s="672">
        <v>11</v>
      </c>
      <c r="O51" s="672">
        <v>7</v>
      </c>
      <c r="P51" s="680">
        <v>6</v>
      </c>
      <c r="Q51" s="680">
        <v>6</v>
      </c>
      <c r="R51" s="678" t="s">
        <v>161</v>
      </c>
      <c r="T51" s="361"/>
    </row>
    <row r="52" spans="1:20" ht="15" customHeight="1" thickBot="1">
      <c r="A52" s="965"/>
      <c r="B52" s="970"/>
      <c r="C52" s="664" t="s">
        <v>58</v>
      </c>
      <c r="D52" s="673">
        <v>692</v>
      </c>
      <c r="E52" s="673">
        <v>29</v>
      </c>
      <c r="F52" s="674">
        <v>179</v>
      </c>
      <c r="G52" s="673">
        <v>173</v>
      </c>
      <c r="H52" s="674">
        <v>106</v>
      </c>
      <c r="I52" s="674">
        <v>82</v>
      </c>
      <c r="J52" s="674">
        <v>46</v>
      </c>
      <c r="K52" s="674">
        <v>30</v>
      </c>
      <c r="L52" s="673">
        <v>20</v>
      </c>
      <c r="M52" s="674">
        <v>14</v>
      </c>
      <c r="N52" s="674">
        <v>4</v>
      </c>
      <c r="O52" s="674">
        <v>6</v>
      </c>
      <c r="P52" s="681">
        <v>3</v>
      </c>
      <c r="Q52" s="681" t="s">
        <v>161</v>
      </c>
      <c r="R52" s="682" t="s">
        <v>161</v>
      </c>
      <c r="T52" s="361"/>
    </row>
    <row r="53" spans="1:20" ht="15" customHeight="1">
      <c r="A53" s="800">
        <v>2007</v>
      </c>
      <c r="B53" s="966" t="s">
        <v>418</v>
      </c>
      <c r="C53" s="661" t="s">
        <v>56</v>
      </c>
      <c r="D53" s="667">
        <v>2958</v>
      </c>
      <c r="E53" s="667">
        <v>13</v>
      </c>
      <c r="F53" s="668">
        <v>288</v>
      </c>
      <c r="G53" s="667">
        <v>722</v>
      </c>
      <c r="H53" s="668">
        <v>661</v>
      </c>
      <c r="I53" s="668">
        <v>433</v>
      </c>
      <c r="J53" s="668">
        <v>299</v>
      </c>
      <c r="K53" s="668">
        <v>193</v>
      </c>
      <c r="L53" s="667">
        <v>138</v>
      </c>
      <c r="M53" s="668">
        <v>64</v>
      </c>
      <c r="N53" s="668">
        <v>52</v>
      </c>
      <c r="O53" s="668">
        <v>40</v>
      </c>
      <c r="P53" s="683">
        <v>29</v>
      </c>
      <c r="Q53" s="683">
        <v>26</v>
      </c>
      <c r="R53" s="676" t="s">
        <v>161</v>
      </c>
      <c r="T53" s="361"/>
    </row>
    <row r="54" spans="1:20" ht="15" customHeight="1">
      <c r="A54" s="964"/>
      <c r="B54" s="967"/>
      <c r="C54" s="663" t="s">
        <v>58</v>
      </c>
      <c r="D54" s="671">
        <v>2958</v>
      </c>
      <c r="E54" s="671">
        <v>136</v>
      </c>
      <c r="F54" s="672">
        <v>714</v>
      </c>
      <c r="G54" s="671">
        <v>701</v>
      </c>
      <c r="H54" s="672">
        <v>495</v>
      </c>
      <c r="I54" s="672">
        <v>315</v>
      </c>
      <c r="J54" s="672">
        <v>248</v>
      </c>
      <c r="K54" s="672">
        <v>155</v>
      </c>
      <c r="L54" s="671">
        <v>92</v>
      </c>
      <c r="M54" s="672">
        <v>45</v>
      </c>
      <c r="N54" s="672">
        <v>22</v>
      </c>
      <c r="O54" s="672">
        <v>23</v>
      </c>
      <c r="P54" s="680">
        <v>7</v>
      </c>
      <c r="Q54" s="680">
        <v>5</v>
      </c>
      <c r="R54" s="678" t="s">
        <v>161</v>
      </c>
      <c r="T54" s="361"/>
    </row>
    <row r="55" spans="1:20" ht="15" customHeight="1">
      <c r="A55" s="964"/>
      <c r="B55" s="968" t="s">
        <v>419</v>
      </c>
      <c r="C55" s="663" t="s">
        <v>56</v>
      </c>
      <c r="D55" s="671">
        <v>1664</v>
      </c>
      <c r="E55" s="671">
        <v>7</v>
      </c>
      <c r="F55" s="672">
        <v>155</v>
      </c>
      <c r="G55" s="671">
        <v>400</v>
      </c>
      <c r="H55" s="672">
        <v>380</v>
      </c>
      <c r="I55" s="672">
        <v>266</v>
      </c>
      <c r="J55" s="672">
        <v>164</v>
      </c>
      <c r="K55" s="672">
        <v>113</v>
      </c>
      <c r="L55" s="671">
        <v>74</v>
      </c>
      <c r="M55" s="672">
        <v>26</v>
      </c>
      <c r="N55" s="672">
        <v>36</v>
      </c>
      <c r="O55" s="672">
        <v>18</v>
      </c>
      <c r="P55" s="680">
        <v>10</v>
      </c>
      <c r="Q55" s="680">
        <v>15</v>
      </c>
      <c r="R55" s="678" t="s">
        <v>161</v>
      </c>
      <c r="T55" s="361"/>
    </row>
    <row r="56" spans="1:20" ht="15" customHeight="1">
      <c r="A56" s="964"/>
      <c r="B56" s="969"/>
      <c r="C56" s="663" t="s">
        <v>58</v>
      </c>
      <c r="D56" s="671">
        <v>1664</v>
      </c>
      <c r="E56" s="671">
        <v>77</v>
      </c>
      <c r="F56" s="672">
        <v>390</v>
      </c>
      <c r="G56" s="671">
        <v>409</v>
      </c>
      <c r="H56" s="672">
        <v>284</v>
      </c>
      <c r="I56" s="672">
        <v>180</v>
      </c>
      <c r="J56" s="672">
        <v>138</v>
      </c>
      <c r="K56" s="672">
        <v>90</v>
      </c>
      <c r="L56" s="671">
        <v>48</v>
      </c>
      <c r="M56" s="672">
        <v>24</v>
      </c>
      <c r="N56" s="672">
        <v>10</v>
      </c>
      <c r="O56" s="672">
        <v>9</v>
      </c>
      <c r="P56" s="680">
        <v>3</v>
      </c>
      <c r="Q56" s="680">
        <v>2</v>
      </c>
      <c r="R56" s="678" t="s">
        <v>161</v>
      </c>
      <c r="T56" s="361"/>
    </row>
    <row r="57" spans="1:20" ht="15" customHeight="1">
      <c r="A57" s="964"/>
      <c r="B57" s="968" t="s">
        <v>420</v>
      </c>
      <c r="C57" s="663" t="s">
        <v>56</v>
      </c>
      <c r="D57" s="671">
        <v>610</v>
      </c>
      <c r="E57" s="671">
        <v>1</v>
      </c>
      <c r="F57" s="672">
        <v>52</v>
      </c>
      <c r="G57" s="671">
        <v>139</v>
      </c>
      <c r="H57" s="672">
        <v>129</v>
      </c>
      <c r="I57" s="672">
        <v>88</v>
      </c>
      <c r="J57" s="672">
        <v>74</v>
      </c>
      <c r="K57" s="672">
        <v>47</v>
      </c>
      <c r="L57" s="671">
        <v>33</v>
      </c>
      <c r="M57" s="672">
        <v>17</v>
      </c>
      <c r="N57" s="672">
        <v>9</v>
      </c>
      <c r="O57" s="672">
        <v>11</v>
      </c>
      <c r="P57" s="680">
        <v>7</v>
      </c>
      <c r="Q57" s="680">
        <v>3</v>
      </c>
      <c r="R57" s="678" t="s">
        <v>161</v>
      </c>
      <c r="T57" s="361"/>
    </row>
    <row r="58" spans="1:20" ht="15" customHeight="1">
      <c r="A58" s="964"/>
      <c r="B58" s="969"/>
      <c r="C58" s="663" t="s">
        <v>58</v>
      </c>
      <c r="D58" s="671">
        <v>610</v>
      </c>
      <c r="E58" s="671">
        <v>20</v>
      </c>
      <c r="F58" s="672">
        <v>142</v>
      </c>
      <c r="G58" s="671">
        <v>144</v>
      </c>
      <c r="H58" s="672">
        <v>96</v>
      </c>
      <c r="I58" s="672">
        <v>64</v>
      </c>
      <c r="J58" s="672">
        <v>70</v>
      </c>
      <c r="K58" s="672">
        <v>28</v>
      </c>
      <c r="L58" s="671">
        <v>21</v>
      </c>
      <c r="M58" s="672">
        <v>8</v>
      </c>
      <c r="N58" s="672">
        <v>7</v>
      </c>
      <c r="O58" s="672">
        <v>7</v>
      </c>
      <c r="P58" s="680">
        <v>3</v>
      </c>
      <c r="Q58" s="680" t="s">
        <v>161</v>
      </c>
      <c r="R58" s="678" t="s">
        <v>161</v>
      </c>
      <c r="T58" s="361"/>
    </row>
    <row r="59" spans="1:20" ht="15" customHeight="1">
      <c r="A59" s="964"/>
      <c r="B59" s="968" t="s">
        <v>421</v>
      </c>
      <c r="C59" s="663" t="s">
        <v>56</v>
      </c>
      <c r="D59" s="671">
        <v>684</v>
      </c>
      <c r="E59" s="671">
        <v>5</v>
      </c>
      <c r="F59" s="672">
        <v>81</v>
      </c>
      <c r="G59" s="671">
        <v>183</v>
      </c>
      <c r="H59" s="672">
        <v>152</v>
      </c>
      <c r="I59" s="672">
        <v>79</v>
      </c>
      <c r="J59" s="672">
        <v>61</v>
      </c>
      <c r="K59" s="672">
        <v>33</v>
      </c>
      <c r="L59" s="671">
        <v>31</v>
      </c>
      <c r="M59" s="672">
        <v>21</v>
      </c>
      <c r="N59" s="672">
        <v>7</v>
      </c>
      <c r="O59" s="672">
        <v>11</v>
      </c>
      <c r="P59" s="680">
        <v>12</v>
      </c>
      <c r="Q59" s="680">
        <v>8</v>
      </c>
      <c r="R59" s="678" t="s">
        <v>161</v>
      </c>
      <c r="T59" s="361"/>
    </row>
    <row r="60" spans="1:20" ht="15" customHeight="1" thickBot="1">
      <c r="A60" s="965"/>
      <c r="B60" s="970"/>
      <c r="C60" s="664" t="s">
        <v>58</v>
      </c>
      <c r="D60" s="673">
        <v>684</v>
      </c>
      <c r="E60" s="673">
        <v>39</v>
      </c>
      <c r="F60" s="674">
        <v>182</v>
      </c>
      <c r="G60" s="673">
        <v>148</v>
      </c>
      <c r="H60" s="674">
        <v>115</v>
      </c>
      <c r="I60" s="674">
        <v>71</v>
      </c>
      <c r="J60" s="674">
        <v>40</v>
      </c>
      <c r="K60" s="674">
        <v>37</v>
      </c>
      <c r="L60" s="673">
        <v>23</v>
      </c>
      <c r="M60" s="674">
        <v>13</v>
      </c>
      <c r="N60" s="674">
        <v>5</v>
      </c>
      <c r="O60" s="674">
        <v>7</v>
      </c>
      <c r="P60" s="681">
        <v>1</v>
      </c>
      <c r="Q60" s="681">
        <v>3</v>
      </c>
      <c r="R60" s="682" t="s">
        <v>161</v>
      </c>
      <c r="T60" s="361"/>
    </row>
    <row r="61" spans="1:20" ht="15" customHeight="1">
      <c r="A61" s="800">
        <v>2008</v>
      </c>
      <c r="B61" s="966" t="s">
        <v>418</v>
      </c>
      <c r="C61" s="661" t="s">
        <v>56</v>
      </c>
      <c r="D61" s="667">
        <v>2913</v>
      </c>
      <c r="E61" s="667">
        <v>10</v>
      </c>
      <c r="F61" s="668">
        <v>225</v>
      </c>
      <c r="G61" s="667">
        <v>738</v>
      </c>
      <c r="H61" s="668">
        <v>653</v>
      </c>
      <c r="I61" s="668">
        <v>453</v>
      </c>
      <c r="J61" s="668">
        <v>288</v>
      </c>
      <c r="K61" s="668">
        <v>182</v>
      </c>
      <c r="L61" s="667">
        <v>114</v>
      </c>
      <c r="M61" s="668">
        <v>71</v>
      </c>
      <c r="N61" s="668">
        <v>38</v>
      </c>
      <c r="O61" s="668">
        <v>29</v>
      </c>
      <c r="P61" s="683">
        <v>28</v>
      </c>
      <c r="Q61" s="683">
        <v>29</v>
      </c>
      <c r="R61" s="676">
        <v>55</v>
      </c>
      <c r="T61" s="361"/>
    </row>
    <row r="62" spans="1:20" ht="15" customHeight="1">
      <c r="A62" s="964"/>
      <c r="B62" s="967"/>
      <c r="C62" s="663" t="s">
        <v>58</v>
      </c>
      <c r="D62" s="671">
        <v>2913</v>
      </c>
      <c r="E62" s="671">
        <v>140</v>
      </c>
      <c r="F62" s="672">
        <v>624</v>
      </c>
      <c r="G62" s="671">
        <v>678</v>
      </c>
      <c r="H62" s="672">
        <v>505</v>
      </c>
      <c r="I62" s="672">
        <v>279</v>
      </c>
      <c r="J62" s="672">
        <v>190</v>
      </c>
      <c r="K62" s="672">
        <v>128</v>
      </c>
      <c r="L62" s="671">
        <v>82</v>
      </c>
      <c r="M62" s="672">
        <v>51</v>
      </c>
      <c r="N62" s="672">
        <v>26</v>
      </c>
      <c r="O62" s="672">
        <v>15</v>
      </c>
      <c r="P62" s="680">
        <v>4</v>
      </c>
      <c r="Q62" s="680">
        <v>9</v>
      </c>
      <c r="R62" s="678">
        <v>182</v>
      </c>
      <c r="T62" s="361"/>
    </row>
    <row r="63" spans="1:20" ht="15" customHeight="1">
      <c r="A63" s="964"/>
      <c r="B63" s="968" t="s">
        <v>419</v>
      </c>
      <c r="C63" s="663" t="s">
        <v>56</v>
      </c>
      <c r="D63" s="671">
        <v>1745</v>
      </c>
      <c r="E63" s="671">
        <v>5</v>
      </c>
      <c r="F63" s="672">
        <v>128</v>
      </c>
      <c r="G63" s="671">
        <v>421</v>
      </c>
      <c r="H63" s="672">
        <v>414</v>
      </c>
      <c r="I63" s="672">
        <v>294</v>
      </c>
      <c r="J63" s="672">
        <v>174</v>
      </c>
      <c r="K63" s="672">
        <v>108</v>
      </c>
      <c r="L63" s="671">
        <v>70</v>
      </c>
      <c r="M63" s="672">
        <v>39</v>
      </c>
      <c r="N63" s="672">
        <v>21</v>
      </c>
      <c r="O63" s="672">
        <v>14</v>
      </c>
      <c r="P63" s="680">
        <v>14</v>
      </c>
      <c r="Q63" s="680">
        <v>14</v>
      </c>
      <c r="R63" s="678">
        <v>29</v>
      </c>
      <c r="T63" s="361"/>
    </row>
    <row r="64" spans="1:20" ht="15" customHeight="1">
      <c r="A64" s="964"/>
      <c r="B64" s="969"/>
      <c r="C64" s="663" t="s">
        <v>58</v>
      </c>
      <c r="D64" s="671">
        <v>1745</v>
      </c>
      <c r="E64" s="671">
        <v>67</v>
      </c>
      <c r="F64" s="672">
        <v>366</v>
      </c>
      <c r="G64" s="671">
        <v>422</v>
      </c>
      <c r="H64" s="672">
        <v>336</v>
      </c>
      <c r="I64" s="672">
        <v>173</v>
      </c>
      <c r="J64" s="672">
        <v>118</v>
      </c>
      <c r="K64" s="672">
        <v>78</v>
      </c>
      <c r="L64" s="671">
        <v>50</v>
      </c>
      <c r="M64" s="672">
        <v>28</v>
      </c>
      <c r="N64" s="672">
        <v>18</v>
      </c>
      <c r="O64" s="672">
        <v>6</v>
      </c>
      <c r="P64" s="680">
        <v>3</v>
      </c>
      <c r="Q64" s="680">
        <v>4</v>
      </c>
      <c r="R64" s="678">
        <v>76</v>
      </c>
      <c r="T64" s="361"/>
    </row>
    <row r="65" spans="1:20" ht="15" customHeight="1">
      <c r="A65" s="964"/>
      <c r="B65" s="968" t="s">
        <v>420</v>
      </c>
      <c r="C65" s="663" t="s">
        <v>56</v>
      </c>
      <c r="D65" s="671">
        <v>541</v>
      </c>
      <c r="E65" s="671" t="s">
        <v>161</v>
      </c>
      <c r="F65" s="672">
        <v>33</v>
      </c>
      <c r="G65" s="671">
        <v>131</v>
      </c>
      <c r="H65" s="672">
        <v>117</v>
      </c>
      <c r="I65" s="672">
        <v>79</v>
      </c>
      <c r="J65" s="672">
        <v>49</v>
      </c>
      <c r="K65" s="672">
        <v>31</v>
      </c>
      <c r="L65" s="671">
        <v>30</v>
      </c>
      <c r="M65" s="672">
        <v>23</v>
      </c>
      <c r="N65" s="672">
        <v>12</v>
      </c>
      <c r="O65" s="672">
        <v>8</v>
      </c>
      <c r="P65" s="680">
        <v>9</v>
      </c>
      <c r="Q65" s="680">
        <v>8</v>
      </c>
      <c r="R65" s="678">
        <v>11</v>
      </c>
      <c r="T65" s="361"/>
    </row>
    <row r="66" spans="1:20" ht="15" customHeight="1">
      <c r="A66" s="964"/>
      <c r="B66" s="969"/>
      <c r="C66" s="663" t="s">
        <v>58</v>
      </c>
      <c r="D66" s="671">
        <v>541</v>
      </c>
      <c r="E66" s="671">
        <v>23</v>
      </c>
      <c r="F66" s="672">
        <v>112</v>
      </c>
      <c r="G66" s="671">
        <v>123</v>
      </c>
      <c r="H66" s="672">
        <v>81</v>
      </c>
      <c r="I66" s="672">
        <v>55</v>
      </c>
      <c r="J66" s="672">
        <v>37</v>
      </c>
      <c r="K66" s="672">
        <v>26</v>
      </c>
      <c r="L66" s="671">
        <v>15</v>
      </c>
      <c r="M66" s="672">
        <v>19</v>
      </c>
      <c r="N66" s="672">
        <v>5</v>
      </c>
      <c r="O66" s="672">
        <v>6</v>
      </c>
      <c r="P66" s="680" t="s">
        <v>161</v>
      </c>
      <c r="Q66" s="680">
        <v>5</v>
      </c>
      <c r="R66" s="678">
        <v>34</v>
      </c>
      <c r="T66" s="361"/>
    </row>
    <row r="67" spans="1:20" ht="15" customHeight="1">
      <c r="A67" s="964"/>
      <c r="B67" s="968" t="s">
        <v>421</v>
      </c>
      <c r="C67" s="663" t="s">
        <v>56</v>
      </c>
      <c r="D67" s="671">
        <v>627</v>
      </c>
      <c r="E67" s="671">
        <v>5</v>
      </c>
      <c r="F67" s="672">
        <v>64</v>
      </c>
      <c r="G67" s="671">
        <v>186</v>
      </c>
      <c r="H67" s="672">
        <v>122</v>
      </c>
      <c r="I67" s="672">
        <v>80</v>
      </c>
      <c r="J67" s="672">
        <v>65</v>
      </c>
      <c r="K67" s="672">
        <v>43</v>
      </c>
      <c r="L67" s="671">
        <v>14</v>
      </c>
      <c r="M67" s="672">
        <v>9</v>
      </c>
      <c r="N67" s="672">
        <v>5</v>
      </c>
      <c r="O67" s="672">
        <v>7</v>
      </c>
      <c r="P67" s="680">
        <v>5</v>
      </c>
      <c r="Q67" s="680">
        <v>7</v>
      </c>
      <c r="R67" s="678">
        <v>15</v>
      </c>
      <c r="T67" s="361"/>
    </row>
    <row r="68" spans="1:20" ht="15" customHeight="1" thickBot="1">
      <c r="A68" s="965"/>
      <c r="B68" s="970"/>
      <c r="C68" s="664" t="s">
        <v>58</v>
      </c>
      <c r="D68" s="673">
        <v>627</v>
      </c>
      <c r="E68" s="673">
        <v>50</v>
      </c>
      <c r="F68" s="674">
        <v>146</v>
      </c>
      <c r="G68" s="673">
        <v>133</v>
      </c>
      <c r="H68" s="674">
        <v>88</v>
      </c>
      <c r="I68" s="674">
        <v>51</v>
      </c>
      <c r="J68" s="674">
        <v>35</v>
      </c>
      <c r="K68" s="674">
        <v>24</v>
      </c>
      <c r="L68" s="673">
        <v>17</v>
      </c>
      <c r="M68" s="674">
        <v>4</v>
      </c>
      <c r="N68" s="674">
        <v>3</v>
      </c>
      <c r="O68" s="674">
        <v>3</v>
      </c>
      <c r="P68" s="681">
        <v>1</v>
      </c>
      <c r="Q68" s="681" t="s">
        <v>161</v>
      </c>
      <c r="R68" s="682">
        <v>72</v>
      </c>
      <c r="T68" s="361"/>
    </row>
    <row r="69" spans="1:20" ht="15" customHeight="1">
      <c r="A69" s="800">
        <v>2009</v>
      </c>
      <c r="B69" s="966" t="s">
        <v>418</v>
      </c>
      <c r="C69" s="661" t="s">
        <v>56</v>
      </c>
      <c r="D69" s="667">
        <v>3281</v>
      </c>
      <c r="E69" s="667">
        <v>4</v>
      </c>
      <c r="F69" s="668">
        <v>222</v>
      </c>
      <c r="G69" s="667">
        <v>786</v>
      </c>
      <c r="H69" s="668">
        <v>750</v>
      </c>
      <c r="I69" s="668">
        <v>526</v>
      </c>
      <c r="J69" s="668">
        <v>360</v>
      </c>
      <c r="K69" s="668">
        <v>218</v>
      </c>
      <c r="L69" s="667">
        <v>138</v>
      </c>
      <c r="M69" s="668">
        <v>76</v>
      </c>
      <c r="N69" s="668">
        <v>43</v>
      </c>
      <c r="O69" s="668">
        <v>28</v>
      </c>
      <c r="P69" s="683">
        <v>27</v>
      </c>
      <c r="Q69" s="683">
        <v>41</v>
      </c>
      <c r="R69" s="676">
        <v>62</v>
      </c>
      <c r="T69" s="361"/>
    </row>
    <row r="70" spans="1:20" ht="15" customHeight="1">
      <c r="A70" s="964"/>
      <c r="B70" s="967"/>
      <c r="C70" s="663" t="s">
        <v>58</v>
      </c>
      <c r="D70" s="671">
        <v>3281</v>
      </c>
      <c r="E70" s="671">
        <v>130</v>
      </c>
      <c r="F70" s="672">
        <v>690</v>
      </c>
      <c r="G70" s="671">
        <v>745</v>
      </c>
      <c r="H70" s="672">
        <v>548</v>
      </c>
      <c r="I70" s="672">
        <v>390</v>
      </c>
      <c r="J70" s="672">
        <v>245</v>
      </c>
      <c r="K70" s="672">
        <v>154</v>
      </c>
      <c r="L70" s="671">
        <v>89</v>
      </c>
      <c r="M70" s="672">
        <v>54</v>
      </c>
      <c r="N70" s="672">
        <v>25</v>
      </c>
      <c r="O70" s="672">
        <v>12</v>
      </c>
      <c r="P70" s="680">
        <v>6</v>
      </c>
      <c r="Q70" s="680">
        <v>4</v>
      </c>
      <c r="R70" s="678">
        <v>189</v>
      </c>
      <c r="T70" s="361"/>
    </row>
    <row r="71" spans="1:20" ht="15" customHeight="1">
      <c r="A71" s="964"/>
      <c r="B71" s="968" t="s">
        <v>419</v>
      </c>
      <c r="C71" s="663" t="s">
        <v>56</v>
      </c>
      <c r="D71" s="671">
        <v>1945</v>
      </c>
      <c r="E71" s="671">
        <v>4</v>
      </c>
      <c r="F71" s="672">
        <v>118</v>
      </c>
      <c r="G71" s="671">
        <v>463</v>
      </c>
      <c r="H71" s="672">
        <v>441</v>
      </c>
      <c r="I71" s="672">
        <v>322</v>
      </c>
      <c r="J71" s="672">
        <v>218</v>
      </c>
      <c r="K71" s="672">
        <v>134</v>
      </c>
      <c r="L71" s="671">
        <v>81</v>
      </c>
      <c r="M71" s="672">
        <v>49</v>
      </c>
      <c r="N71" s="672">
        <v>22</v>
      </c>
      <c r="O71" s="672">
        <v>21</v>
      </c>
      <c r="P71" s="680">
        <v>17</v>
      </c>
      <c r="Q71" s="680">
        <v>17</v>
      </c>
      <c r="R71" s="678">
        <v>38</v>
      </c>
      <c r="T71" s="361"/>
    </row>
    <row r="72" spans="1:20" ht="15" customHeight="1">
      <c r="A72" s="964"/>
      <c r="B72" s="969"/>
      <c r="C72" s="663" t="s">
        <v>58</v>
      </c>
      <c r="D72" s="671">
        <v>1945</v>
      </c>
      <c r="E72" s="671">
        <v>72</v>
      </c>
      <c r="F72" s="672">
        <v>400</v>
      </c>
      <c r="G72" s="671">
        <v>455</v>
      </c>
      <c r="H72" s="672">
        <v>327</v>
      </c>
      <c r="I72" s="672">
        <v>248</v>
      </c>
      <c r="J72" s="672">
        <v>160</v>
      </c>
      <c r="K72" s="672">
        <v>87</v>
      </c>
      <c r="L72" s="671">
        <v>58</v>
      </c>
      <c r="M72" s="672">
        <v>33</v>
      </c>
      <c r="N72" s="672">
        <v>13</v>
      </c>
      <c r="O72" s="672">
        <v>7</v>
      </c>
      <c r="P72" s="680">
        <v>4</v>
      </c>
      <c r="Q72" s="680" t="s">
        <v>161</v>
      </c>
      <c r="R72" s="678">
        <v>81</v>
      </c>
      <c r="T72" s="361"/>
    </row>
    <row r="73" spans="1:20" ht="15" customHeight="1">
      <c r="A73" s="964"/>
      <c r="B73" s="968" t="s">
        <v>420</v>
      </c>
      <c r="C73" s="663" t="s">
        <v>56</v>
      </c>
      <c r="D73" s="671">
        <v>649</v>
      </c>
      <c r="E73" s="671" t="s">
        <v>161</v>
      </c>
      <c r="F73" s="672">
        <v>32</v>
      </c>
      <c r="G73" s="671">
        <v>146</v>
      </c>
      <c r="H73" s="672">
        <v>155</v>
      </c>
      <c r="I73" s="672">
        <v>100</v>
      </c>
      <c r="J73" s="672">
        <v>80</v>
      </c>
      <c r="K73" s="672">
        <v>49</v>
      </c>
      <c r="L73" s="671">
        <v>35</v>
      </c>
      <c r="M73" s="672">
        <v>8</v>
      </c>
      <c r="N73" s="672">
        <v>14</v>
      </c>
      <c r="O73" s="672">
        <v>6</v>
      </c>
      <c r="P73" s="680">
        <v>2</v>
      </c>
      <c r="Q73" s="680">
        <v>13</v>
      </c>
      <c r="R73" s="678">
        <v>9</v>
      </c>
      <c r="T73" s="361"/>
    </row>
    <row r="74" spans="1:20" ht="15" customHeight="1">
      <c r="A74" s="964"/>
      <c r="B74" s="969"/>
      <c r="C74" s="663" t="s">
        <v>58</v>
      </c>
      <c r="D74" s="671">
        <v>649</v>
      </c>
      <c r="E74" s="671">
        <v>20</v>
      </c>
      <c r="F74" s="672">
        <v>129</v>
      </c>
      <c r="G74" s="671">
        <v>135</v>
      </c>
      <c r="H74" s="672">
        <v>117</v>
      </c>
      <c r="I74" s="672">
        <v>75</v>
      </c>
      <c r="J74" s="672">
        <v>48</v>
      </c>
      <c r="K74" s="672">
        <v>39</v>
      </c>
      <c r="L74" s="671">
        <v>17</v>
      </c>
      <c r="M74" s="672">
        <v>13</v>
      </c>
      <c r="N74" s="672">
        <v>5</v>
      </c>
      <c r="O74" s="672">
        <v>2</v>
      </c>
      <c r="P74" s="680">
        <v>2</v>
      </c>
      <c r="Q74" s="680">
        <v>1</v>
      </c>
      <c r="R74" s="678">
        <v>46</v>
      </c>
      <c r="T74" s="361"/>
    </row>
    <row r="75" spans="1:20" ht="15" customHeight="1">
      <c r="A75" s="964"/>
      <c r="B75" s="968" t="s">
        <v>421</v>
      </c>
      <c r="C75" s="663" t="s">
        <v>56</v>
      </c>
      <c r="D75" s="671">
        <v>687</v>
      </c>
      <c r="E75" s="671" t="s">
        <v>161</v>
      </c>
      <c r="F75" s="672">
        <v>72</v>
      </c>
      <c r="G75" s="671">
        <v>177</v>
      </c>
      <c r="H75" s="672">
        <v>154</v>
      </c>
      <c r="I75" s="672">
        <v>104</v>
      </c>
      <c r="J75" s="672">
        <v>62</v>
      </c>
      <c r="K75" s="672">
        <v>35</v>
      </c>
      <c r="L75" s="671">
        <v>22</v>
      </c>
      <c r="M75" s="672">
        <v>19</v>
      </c>
      <c r="N75" s="672">
        <v>7</v>
      </c>
      <c r="O75" s="672">
        <v>1</v>
      </c>
      <c r="P75" s="680">
        <v>8</v>
      </c>
      <c r="Q75" s="680">
        <v>11</v>
      </c>
      <c r="R75" s="678">
        <v>15</v>
      </c>
      <c r="T75" s="361"/>
    </row>
    <row r="76" spans="1:20" ht="15" customHeight="1" thickBot="1">
      <c r="A76" s="965"/>
      <c r="B76" s="970"/>
      <c r="C76" s="664" t="s">
        <v>58</v>
      </c>
      <c r="D76" s="673">
        <v>687</v>
      </c>
      <c r="E76" s="673">
        <v>38</v>
      </c>
      <c r="F76" s="674">
        <v>161</v>
      </c>
      <c r="G76" s="673">
        <v>155</v>
      </c>
      <c r="H76" s="674">
        <v>104</v>
      </c>
      <c r="I76" s="674">
        <v>67</v>
      </c>
      <c r="J76" s="674">
        <v>37</v>
      </c>
      <c r="K76" s="674">
        <v>28</v>
      </c>
      <c r="L76" s="673">
        <v>14</v>
      </c>
      <c r="M76" s="674">
        <v>8</v>
      </c>
      <c r="N76" s="674">
        <v>7</v>
      </c>
      <c r="O76" s="674">
        <v>3</v>
      </c>
      <c r="P76" s="681" t="s">
        <v>161</v>
      </c>
      <c r="Q76" s="681">
        <v>3</v>
      </c>
      <c r="R76" s="682">
        <v>62</v>
      </c>
      <c r="T76" s="361"/>
    </row>
    <row r="77" spans="1:20" ht="15" customHeight="1">
      <c r="A77" s="964">
        <v>2010</v>
      </c>
      <c r="B77" s="972" t="s">
        <v>418</v>
      </c>
      <c r="C77" s="661" t="s">
        <v>56</v>
      </c>
      <c r="D77" s="669">
        <v>3427</v>
      </c>
      <c r="E77" s="669">
        <v>8</v>
      </c>
      <c r="F77" s="670">
        <v>218</v>
      </c>
      <c r="G77" s="669">
        <v>772</v>
      </c>
      <c r="H77" s="670">
        <v>782</v>
      </c>
      <c r="I77" s="670">
        <v>609</v>
      </c>
      <c r="J77" s="670">
        <v>370</v>
      </c>
      <c r="K77" s="670">
        <v>268</v>
      </c>
      <c r="L77" s="669">
        <v>149</v>
      </c>
      <c r="M77" s="670">
        <v>80</v>
      </c>
      <c r="N77" s="670">
        <v>48</v>
      </c>
      <c r="O77" s="670">
        <v>37</v>
      </c>
      <c r="P77" s="684">
        <v>17</v>
      </c>
      <c r="Q77" s="684">
        <v>25</v>
      </c>
      <c r="R77" s="685">
        <v>44</v>
      </c>
      <c r="T77" s="361"/>
    </row>
    <row r="78" spans="1:20" ht="15" customHeight="1">
      <c r="A78" s="964"/>
      <c r="B78" s="967"/>
      <c r="C78" s="663" t="s">
        <v>58</v>
      </c>
      <c r="D78" s="671">
        <v>3427</v>
      </c>
      <c r="E78" s="671">
        <v>128</v>
      </c>
      <c r="F78" s="672">
        <v>688</v>
      </c>
      <c r="G78" s="671">
        <v>810</v>
      </c>
      <c r="H78" s="672">
        <v>590</v>
      </c>
      <c r="I78" s="672">
        <v>430</v>
      </c>
      <c r="J78" s="672">
        <v>253</v>
      </c>
      <c r="K78" s="672">
        <v>168</v>
      </c>
      <c r="L78" s="671">
        <v>95</v>
      </c>
      <c r="M78" s="672">
        <v>61</v>
      </c>
      <c r="N78" s="672">
        <v>25</v>
      </c>
      <c r="O78" s="672">
        <v>7</v>
      </c>
      <c r="P78" s="680">
        <v>7</v>
      </c>
      <c r="Q78" s="680">
        <v>4</v>
      </c>
      <c r="R78" s="678">
        <v>161</v>
      </c>
      <c r="T78" s="361"/>
    </row>
    <row r="79" spans="1:20" ht="15" customHeight="1">
      <c r="A79" s="964"/>
      <c r="B79" s="968" t="s">
        <v>419</v>
      </c>
      <c r="C79" s="663" t="s">
        <v>56</v>
      </c>
      <c r="D79" s="671">
        <v>2092</v>
      </c>
      <c r="E79" s="671">
        <v>7</v>
      </c>
      <c r="F79" s="672">
        <v>108</v>
      </c>
      <c r="G79" s="671">
        <v>458</v>
      </c>
      <c r="H79" s="672">
        <v>487</v>
      </c>
      <c r="I79" s="672">
        <v>387</v>
      </c>
      <c r="J79" s="672">
        <v>242</v>
      </c>
      <c r="K79" s="672">
        <v>168</v>
      </c>
      <c r="L79" s="671">
        <v>90</v>
      </c>
      <c r="M79" s="672">
        <v>51</v>
      </c>
      <c r="N79" s="672">
        <v>25</v>
      </c>
      <c r="O79" s="672">
        <v>26</v>
      </c>
      <c r="P79" s="680">
        <v>7</v>
      </c>
      <c r="Q79" s="680">
        <v>13</v>
      </c>
      <c r="R79" s="678">
        <v>23</v>
      </c>
      <c r="T79" s="361"/>
    </row>
    <row r="80" spans="1:20" ht="15" customHeight="1">
      <c r="A80" s="964"/>
      <c r="B80" s="969"/>
      <c r="C80" s="663" t="s">
        <v>58</v>
      </c>
      <c r="D80" s="671">
        <v>2092</v>
      </c>
      <c r="E80" s="671">
        <v>73</v>
      </c>
      <c r="F80" s="672">
        <v>396</v>
      </c>
      <c r="G80" s="671">
        <v>497</v>
      </c>
      <c r="H80" s="672">
        <v>386</v>
      </c>
      <c r="I80" s="672">
        <v>278</v>
      </c>
      <c r="J80" s="672">
        <v>165</v>
      </c>
      <c r="K80" s="672">
        <v>106</v>
      </c>
      <c r="L80" s="671">
        <v>62</v>
      </c>
      <c r="M80" s="672">
        <v>38</v>
      </c>
      <c r="N80" s="672">
        <v>11</v>
      </c>
      <c r="O80" s="672">
        <v>4</v>
      </c>
      <c r="P80" s="680">
        <v>3</v>
      </c>
      <c r="Q80" s="680">
        <v>3</v>
      </c>
      <c r="R80" s="678">
        <v>70</v>
      </c>
      <c r="T80" s="361"/>
    </row>
    <row r="81" spans="1:20" ht="15" customHeight="1">
      <c r="A81" s="964"/>
      <c r="B81" s="968" t="s">
        <v>420</v>
      </c>
      <c r="C81" s="663" t="s">
        <v>56</v>
      </c>
      <c r="D81" s="671">
        <v>654</v>
      </c>
      <c r="E81" s="671" t="s">
        <v>161</v>
      </c>
      <c r="F81" s="672">
        <v>37</v>
      </c>
      <c r="G81" s="671">
        <v>134</v>
      </c>
      <c r="H81" s="672">
        <v>163</v>
      </c>
      <c r="I81" s="672">
        <v>117</v>
      </c>
      <c r="J81" s="672">
        <v>61</v>
      </c>
      <c r="K81" s="672">
        <v>52</v>
      </c>
      <c r="L81" s="671">
        <v>37</v>
      </c>
      <c r="M81" s="672">
        <v>16</v>
      </c>
      <c r="N81" s="672">
        <v>15</v>
      </c>
      <c r="O81" s="672">
        <v>3</v>
      </c>
      <c r="P81" s="680">
        <v>5</v>
      </c>
      <c r="Q81" s="680">
        <v>7</v>
      </c>
      <c r="R81" s="678">
        <v>7</v>
      </c>
      <c r="T81" s="361"/>
    </row>
    <row r="82" spans="1:20" ht="15" customHeight="1">
      <c r="A82" s="964"/>
      <c r="B82" s="969"/>
      <c r="C82" s="663" t="s">
        <v>58</v>
      </c>
      <c r="D82" s="671">
        <v>654</v>
      </c>
      <c r="E82" s="671">
        <v>19</v>
      </c>
      <c r="F82" s="672">
        <v>127</v>
      </c>
      <c r="G82" s="671">
        <v>159</v>
      </c>
      <c r="H82" s="672">
        <v>109</v>
      </c>
      <c r="I82" s="672">
        <v>84</v>
      </c>
      <c r="J82" s="672">
        <v>54</v>
      </c>
      <c r="K82" s="672">
        <v>32</v>
      </c>
      <c r="L82" s="671">
        <v>20</v>
      </c>
      <c r="M82" s="672">
        <v>12</v>
      </c>
      <c r="N82" s="672">
        <v>6</v>
      </c>
      <c r="O82" s="672">
        <v>2</v>
      </c>
      <c r="P82" s="680">
        <v>1</v>
      </c>
      <c r="Q82" s="680">
        <v>1</v>
      </c>
      <c r="R82" s="678">
        <v>28</v>
      </c>
      <c r="T82" s="361"/>
    </row>
    <row r="83" spans="1:20" ht="15" customHeight="1">
      <c r="A83" s="964"/>
      <c r="B83" s="968" t="s">
        <v>421</v>
      </c>
      <c r="C83" s="663" t="s">
        <v>56</v>
      </c>
      <c r="D83" s="671">
        <v>681</v>
      </c>
      <c r="E83" s="671">
        <v>1</v>
      </c>
      <c r="F83" s="672">
        <v>73</v>
      </c>
      <c r="G83" s="671">
        <v>180</v>
      </c>
      <c r="H83" s="672">
        <v>132</v>
      </c>
      <c r="I83" s="672">
        <v>105</v>
      </c>
      <c r="J83" s="672">
        <v>67</v>
      </c>
      <c r="K83" s="672">
        <v>48</v>
      </c>
      <c r="L83" s="671">
        <v>22</v>
      </c>
      <c r="M83" s="672">
        <v>13</v>
      </c>
      <c r="N83" s="672">
        <v>8</v>
      </c>
      <c r="O83" s="672">
        <v>8</v>
      </c>
      <c r="P83" s="680">
        <v>5</v>
      </c>
      <c r="Q83" s="680">
        <v>5</v>
      </c>
      <c r="R83" s="678">
        <v>14</v>
      </c>
      <c r="T83" s="361"/>
    </row>
    <row r="84" spans="1:20" ht="15" customHeight="1" thickBot="1">
      <c r="A84" s="971"/>
      <c r="B84" s="973"/>
      <c r="C84" s="666" t="s">
        <v>58</v>
      </c>
      <c r="D84" s="688">
        <v>681</v>
      </c>
      <c r="E84" s="689">
        <v>36</v>
      </c>
      <c r="F84" s="689">
        <v>165</v>
      </c>
      <c r="G84" s="688">
        <v>154</v>
      </c>
      <c r="H84" s="690">
        <v>95</v>
      </c>
      <c r="I84" s="690">
        <v>68</v>
      </c>
      <c r="J84" s="690">
        <v>34</v>
      </c>
      <c r="K84" s="689">
        <v>30</v>
      </c>
      <c r="L84" s="688">
        <v>13</v>
      </c>
      <c r="M84" s="690">
        <v>11</v>
      </c>
      <c r="N84" s="690">
        <v>8</v>
      </c>
      <c r="O84" s="690">
        <v>1</v>
      </c>
      <c r="P84" s="686">
        <v>3</v>
      </c>
      <c r="Q84" s="686" t="s">
        <v>161</v>
      </c>
      <c r="R84" s="687">
        <v>63</v>
      </c>
      <c r="T84" s="361"/>
    </row>
    <row r="85" spans="1:20" ht="14.25" customHeight="1" thickTop="1">
      <c r="A85" s="974"/>
      <c r="B85" s="974"/>
      <c r="C85" s="974"/>
      <c r="D85" s="974"/>
      <c r="E85" s="974"/>
      <c r="F85" s="974"/>
      <c r="G85" s="974"/>
      <c r="H85" s="974"/>
      <c r="I85" s="974"/>
      <c r="J85" s="974"/>
      <c r="K85" s="974"/>
      <c r="L85" s="974"/>
      <c r="M85" s="974"/>
      <c r="N85" s="974"/>
      <c r="O85" s="974"/>
      <c r="P85" s="974"/>
      <c r="Q85" s="974"/>
      <c r="R85" s="974"/>
      <c r="T85" s="361"/>
    </row>
    <row r="86" spans="1:17" ht="14.25" customHeight="1">
      <c r="A86" s="792" t="s">
        <v>425</v>
      </c>
      <c r="B86" s="792"/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803"/>
      <c r="P86" s="803"/>
      <c r="Q86" s="803"/>
    </row>
    <row r="87" spans="1:17" ht="14.25" customHeight="1">
      <c r="A87" s="792" t="s">
        <v>412</v>
      </c>
      <c r="B87" s="792"/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</row>
    <row r="88" spans="1:17" ht="14.25" customHeight="1">
      <c r="A88" s="791" t="s">
        <v>413</v>
      </c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802"/>
      <c r="P88" s="802"/>
      <c r="Q88" s="802"/>
    </row>
    <row r="91" spans="3:8" ht="12.75">
      <c r="C91" s="248"/>
      <c r="D91" s="248"/>
      <c r="E91" s="248"/>
      <c r="F91" s="248"/>
      <c r="G91" s="248"/>
      <c r="H91" s="248"/>
    </row>
    <row r="92" spans="8:9" ht="12.75">
      <c r="H92" s="23" t="s">
        <v>15</v>
      </c>
      <c r="I92" s="362"/>
    </row>
    <row r="93" ht="12.75">
      <c r="I93" s="363"/>
    </row>
  </sheetData>
  <sheetProtection/>
  <mergeCells count="56">
    <mergeCell ref="B75:B76"/>
    <mergeCell ref="A37:A44"/>
    <mergeCell ref="A45:A52"/>
    <mergeCell ref="A53:A60"/>
    <mergeCell ref="A61:A68"/>
    <mergeCell ref="A69:A76"/>
    <mergeCell ref="B63:B64"/>
    <mergeCell ref="B65:B66"/>
    <mergeCell ref="B67:B68"/>
    <mergeCell ref="B69:B70"/>
    <mergeCell ref="B83:B84"/>
    <mergeCell ref="A29:A36"/>
    <mergeCell ref="A77:A84"/>
    <mergeCell ref="B37:B38"/>
    <mergeCell ref="B39:B40"/>
    <mergeCell ref="B41:B42"/>
    <mergeCell ref="B71:B72"/>
    <mergeCell ref="B73:B74"/>
    <mergeCell ref="B51:B52"/>
    <mergeCell ref="B53:B54"/>
    <mergeCell ref="B31:B32"/>
    <mergeCell ref="B33:B34"/>
    <mergeCell ref="B35:B36"/>
    <mergeCell ref="B77:B78"/>
    <mergeCell ref="B79:B80"/>
    <mergeCell ref="B81:B82"/>
    <mergeCell ref="B55:B56"/>
    <mergeCell ref="B57:B58"/>
    <mergeCell ref="B59:B60"/>
    <mergeCell ref="B61:B62"/>
    <mergeCell ref="B21:B22"/>
    <mergeCell ref="B23:B24"/>
    <mergeCell ref="B25:B26"/>
    <mergeCell ref="B27:B28"/>
    <mergeCell ref="A21:A28"/>
    <mergeCell ref="B29:B30"/>
    <mergeCell ref="A86:Q86"/>
    <mergeCell ref="A87:Q87"/>
    <mergeCell ref="A88:Q88"/>
    <mergeCell ref="B5:B6"/>
    <mergeCell ref="B7:B8"/>
    <mergeCell ref="B9:B10"/>
    <mergeCell ref="B11:B12"/>
    <mergeCell ref="A5:A12"/>
    <mergeCell ref="B13:B14"/>
    <mergeCell ref="A85:R85"/>
    <mergeCell ref="B43:B44"/>
    <mergeCell ref="B45:B46"/>
    <mergeCell ref="B47:B48"/>
    <mergeCell ref="B49:B50"/>
    <mergeCell ref="A2:R2"/>
    <mergeCell ref="A3:R3"/>
    <mergeCell ref="B15:B16"/>
    <mergeCell ref="B17:B18"/>
    <mergeCell ref="B19:B20"/>
    <mergeCell ref="A13:A20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8" width="15.75390625" style="0" customWidth="1"/>
  </cols>
  <sheetData>
    <row r="1" spans="1:18" ht="13.5" thickBot="1">
      <c r="A1" s="308" t="s">
        <v>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R1" s="309" t="s">
        <v>16</v>
      </c>
    </row>
    <row r="2" spans="1:18" ht="24" customHeight="1" thickBot="1" thickTop="1">
      <c r="A2" s="956" t="s">
        <v>451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8"/>
    </row>
    <row r="3" spans="1:18" ht="42" customHeight="1" thickBot="1">
      <c r="A3" s="959" t="s">
        <v>501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1"/>
    </row>
    <row r="4" spans="1:18" ht="36" customHeight="1" thickBot="1">
      <c r="A4" s="665" t="s">
        <v>160</v>
      </c>
      <c r="B4" s="651" t="s">
        <v>422</v>
      </c>
      <c r="C4" s="651"/>
      <c r="D4" s="646" t="s">
        <v>55</v>
      </c>
      <c r="E4" s="646" t="s">
        <v>416</v>
      </c>
      <c r="F4" s="314" t="s">
        <v>64</v>
      </c>
      <c r="G4" s="646" t="s">
        <v>65</v>
      </c>
      <c r="H4" s="314" t="s">
        <v>66</v>
      </c>
      <c r="I4" s="314" t="s">
        <v>67</v>
      </c>
      <c r="J4" s="314" t="s">
        <v>68</v>
      </c>
      <c r="K4" s="314" t="s">
        <v>69</v>
      </c>
      <c r="L4" s="646" t="s">
        <v>70</v>
      </c>
      <c r="M4" s="314" t="s">
        <v>71</v>
      </c>
      <c r="N4" s="314" t="s">
        <v>72</v>
      </c>
      <c r="O4" s="314" t="s">
        <v>73</v>
      </c>
      <c r="P4" s="646" t="s">
        <v>74</v>
      </c>
      <c r="Q4" s="646" t="s">
        <v>417</v>
      </c>
      <c r="R4" s="315" t="s">
        <v>308</v>
      </c>
    </row>
    <row r="5" spans="1:18" ht="15" customHeight="1">
      <c r="A5" s="800">
        <v>2011</v>
      </c>
      <c r="B5" s="966" t="s">
        <v>418</v>
      </c>
      <c r="C5" s="661" t="s">
        <v>56</v>
      </c>
      <c r="D5" s="667">
        <v>3233</v>
      </c>
      <c r="E5" s="667">
        <v>7</v>
      </c>
      <c r="F5" s="668">
        <v>222</v>
      </c>
      <c r="G5" s="667">
        <v>727</v>
      </c>
      <c r="H5" s="668">
        <v>783</v>
      </c>
      <c r="I5" s="668">
        <v>479</v>
      </c>
      <c r="J5" s="668">
        <v>376</v>
      </c>
      <c r="K5" s="668">
        <v>248</v>
      </c>
      <c r="L5" s="667">
        <v>143</v>
      </c>
      <c r="M5" s="668">
        <v>95</v>
      </c>
      <c r="N5" s="668">
        <v>40</v>
      </c>
      <c r="O5" s="668">
        <v>31</v>
      </c>
      <c r="P5" s="675">
        <v>25</v>
      </c>
      <c r="Q5" s="675">
        <v>36</v>
      </c>
      <c r="R5" s="676">
        <v>21</v>
      </c>
    </row>
    <row r="6" spans="1:18" ht="15" customHeight="1">
      <c r="A6" s="964"/>
      <c r="B6" s="967"/>
      <c r="C6" s="662" t="s">
        <v>58</v>
      </c>
      <c r="D6" s="669">
        <v>3233</v>
      </c>
      <c r="E6" s="669">
        <v>140</v>
      </c>
      <c r="F6" s="670">
        <v>699</v>
      </c>
      <c r="G6" s="669">
        <v>717</v>
      </c>
      <c r="H6" s="670">
        <v>595</v>
      </c>
      <c r="I6" s="670">
        <v>366</v>
      </c>
      <c r="J6" s="670">
        <v>238</v>
      </c>
      <c r="K6" s="670">
        <v>183</v>
      </c>
      <c r="L6" s="669">
        <v>87</v>
      </c>
      <c r="M6" s="670">
        <v>60</v>
      </c>
      <c r="N6" s="670">
        <v>28</v>
      </c>
      <c r="O6" s="670">
        <v>10</v>
      </c>
      <c r="P6" s="677">
        <v>6</v>
      </c>
      <c r="Q6" s="677" t="s">
        <v>161</v>
      </c>
      <c r="R6" s="678">
        <v>104</v>
      </c>
    </row>
    <row r="7" spans="1:20" ht="15" customHeight="1">
      <c r="A7" s="964"/>
      <c r="B7" s="968" t="s">
        <v>419</v>
      </c>
      <c r="C7" s="663" t="s">
        <v>56</v>
      </c>
      <c r="D7" s="671">
        <v>1954</v>
      </c>
      <c r="E7" s="671">
        <v>2</v>
      </c>
      <c r="F7" s="672">
        <v>115</v>
      </c>
      <c r="G7" s="671">
        <v>445</v>
      </c>
      <c r="H7" s="672">
        <v>488</v>
      </c>
      <c r="I7" s="672">
        <v>290</v>
      </c>
      <c r="J7" s="672">
        <v>234</v>
      </c>
      <c r="K7" s="672">
        <v>154</v>
      </c>
      <c r="L7" s="671">
        <v>97</v>
      </c>
      <c r="M7" s="672">
        <v>50</v>
      </c>
      <c r="N7" s="672">
        <v>19</v>
      </c>
      <c r="O7" s="672">
        <v>20</v>
      </c>
      <c r="P7" s="679">
        <v>13</v>
      </c>
      <c r="Q7" s="679">
        <v>20</v>
      </c>
      <c r="R7" s="678">
        <v>7</v>
      </c>
      <c r="T7" s="361"/>
    </row>
    <row r="8" spans="1:20" ht="15" customHeight="1">
      <c r="A8" s="964"/>
      <c r="B8" s="969"/>
      <c r="C8" s="663" t="s">
        <v>58</v>
      </c>
      <c r="D8" s="671">
        <v>1954</v>
      </c>
      <c r="E8" s="671">
        <v>73</v>
      </c>
      <c r="F8" s="672">
        <v>417</v>
      </c>
      <c r="G8" s="671">
        <v>430</v>
      </c>
      <c r="H8" s="672">
        <v>381</v>
      </c>
      <c r="I8" s="672">
        <v>234</v>
      </c>
      <c r="J8" s="672">
        <v>149</v>
      </c>
      <c r="K8" s="672">
        <v>119</v>
      </c>
      <c r="L8" s="671">
        <v>53</v>
      </c>
      <c r="M8" s="672">
        <v>38</v>
      </c>
      <c r="N8" s="672">
        <v>13</v>
      </c>
      <c r="O8" s="672">
        <v>6</v>
      </c>
      <c r="P8" s="679">
        <v>3</v>
      </c>
      <c r="Q8" s="679" t="s">
        <v>161</v>
      </c>
      <c r="R8" s="678">
        <v>38</v>
      </c>
      <c r="T8" s="361"/>
    </row>
    <row r="9" spans="1:20" ht="15" customHeight="1">
      <c r="A9" s="964"/>
      <c r="B9" s="968" t="s">
        <v>420</v>
      </c>
      <c r="C9" s="663" t="s">
        <v>56</v>
      </c>
      <c r="D9" s="671">
        <v>656</v>
      </c>
      <c r="E9" s="671">
        <v>1</v>
      </c>
      <c r="F9" s="672">
        <v>43</v>
      </c>
      <c r="G9" s="671">
        <v>137</v>
      </c>
      <c r="H9" s="672">
        <v>161</v>
      </c>
      <c r="I9" s="672">
        <v>91</v>
      </c>
      <c r="J9" s="672">
        <v>86</v>
      </c>
      <c r="K9" s="672">
        <v>50</v>
      </c>
      <c r="L9" s="671">
        <v>25</v>
      </c>
      <c r="M9" s="672">
        <v>24</v>
      </c>
      <c r="N9" s="672">
        <v>12</v>
      </c>
      <c r="O9" s="672">
        <v>5</v>
      </c>
      <c r="P9" s="680">
        <v>5</v>
      </c>
      <c r="Q9" s="680">
        <v>11</v>
      </c>
      <c r="R9" s="678">
        <v>5</v>
      </c>
      <c r="T9" s="361"/>
    </row>
    <row r="10" spans="1:20" ht="15" customHeight="1">
      <c r="A10" s="964"/>
      <c r="B10" s="969"/>
      <c r="C10" s="663" t="s">
        <v>58</v>
      </c>
      <c r="D10" s="671">
        <v>656</v>
      </c>
      <c r="E10" s="671">
        <v>23</v>
      </c>
      <c r="F10" s="672">
        <v>127</v>
      </c>
      <c r="G10" s="671">
        <v>155</v>
      </c>
      <c r="H10" s="672">
        <v>112</v>
      </c>
      <c r="I10" s="672">
        <v>79</v>
      </c>
      <c r="J10" s="672">
        <v>51</v>
      </c>
      <c r="K10" s="672">
        <v>34</v>
      </c>
      <c r="L10" s="671">
        <v>23</v>
      </c>
      <c r="M10" s="672">
        <v>10</v>
      </c>
      <c r="N10" s="672">
        <v>7</v>
      </c>
      <c r="O10" s="672">
        <v>2</v>
      </c>
      <c r="P10" s="680">
        <v>1</v>
      </c>
      <c r="Q10" s="680" t="s">
        <v>161</v>
      </c>
      <c r="R10" s="678">
        <v>32</v>
      </c>
      <c r="T10" s="361"/>
    </row>
    <row r="11" spans="1:20" ht="15" customHeight="1">
      <c r="A11" s="964"/>
      <c r="B11" s="968" t="s">
        <v>421</v>
      </c>
      <c r="C11" s="663" t="s">
        <v>56</v>
      </c>
      <c r="D11" s="671">
        <v>623</v>
      </c>
      <c r="E11" s="671">
        <v>4</v>
      </c>
      <c r="F11" s="672">
        <v>64</v>
      </c>
      <c r="G11" s="671">
        <v>145</v>
      </c>
      <c r="H11" s="672">
        <v>134</v>
      </c>
      <c r="I11" s="672">
        <v>98</v>
      </c>
      <c r="J11" s="672">
        <v>56</v>
      </c>
      <c r="K11" s="672">
        <v>44</v>
      </c>
      <c r="L11" s="671">
        <v>21</v>
      </c>
      <c r="M11" s="672">
        <v>21</v>
      </c>
      <c r="N11" s="672">
        <v>9</v>
      </c>
      <c r="O11" s="672">
        <v>6</v>
      </c>
      <c r="P11" s="680">
        <v>7</v>
      </c>
      <c r="Q11" s="680">
        <v>5</v>
      </c>
      <c r="R11" s="678">
        <v>9</v>
      </c>
      <c r="T11" s="361"/>
    </row>
    <row r="12" spans="1:20" ht="15" customHeight="1" thickBot="1">
      <c r="A12" s="965"/>
      <c r="B12" s="970"/>
      <c r="C12" s="664" t="s">
        <v>58</v>
      </c>
      <c r="D12" s="673">
        <v>623</v>
      </c>
      <c r="E12" s="673">
        <v>44</v>
      </c>
      <c r="F12" s="674">
        <v>155</v>
      </c>
      <c r="G12" s="673">
        <v>132</v>
      </c>
      <c r="H12" s="674">
        <v>102</v>
      </c>
      <c r="I12" s="674">
        <v>53</v>
      </c>
      <c r="J12" s="674">
        <v>38</v>
      </c>
      <c r="K12" s="674">
        <v>30</v>
      </c>
      <c r="L12" s="673">
        <v>11</v>
      </c>
      <c r="M12" s="674">
        <v>12</v>
      </c>
      <c r="N12" s="674">
        <v>8</v>
      </c>
      <c r="O12" s="674">
        <v>2</v>
      </c>
      <c r="P12" s="681">
        <v>2</v>
      </c>
      <c r="Q12" s="681" t="s">
        <v>161</v>
      </c>
      <c r="R12" s="682">
        <v>34</v>
      </c>
      <c r="T12" s="361"/>
    </row>
    <row r="13" spans="1:20" ht="15" customHeight="1">
      <c r="A13" s="800">
        <v>2012</v>
      </c>
      <c r="B13" s="966" t="s">
        <v>418</v>
      </c>
      <c r="C13" s="661" t="s">
        <v>56</v>
      </c>
      <c r="D13" s="667">
        <v>3618</v>
      </c>
      <c r="E13" s="667">
        <v>11</v>
      </c>
      <c r="F13" s="668">
        <v>222</v>
      </c>
      <c r="G13" s="667">
        <v>774</v>
      </c>
      <c r="H13" s="668">
        <v>916</v>
      </c>
      <c r="I13" s="668">
        <v>594</v>
      </c>
      <c r="J13" s="668">
        <v>380</v>
      </c>
      <c r="K13" s="668">
        <v>276</v>
      </c>
      <c r="L13" s="667">
        <v>171</v>
      </c>
      <c r="M13" s="668">
        <v>100</v>
      </c>
      <c r="N13" s="668">
        <v>53</v>
      </c>
      <c r="O13" s="668">
        <v>35</v>
      </c>
      <c r="P13" s="683">
        <v>26</v>
      </c>
      <c r="Q13" s="683">
        <v>37</v>
      </c>
      <c r="R13" s="676">
        <v>23</v>
      </c>
      <c r="T13" s="361"/>
    </row>
    <row r="14" spans="1:20" ht="15" customHeight="1">
      <c r="A14" s="964"/>
      <c r="B14" s="967"/>
      <c r="C14" s="663" t="s">
        <v>58</v>
      </c>
      <c r="D14" s="671">
        <v>3618</v>
      </c>
      <c r="E14" s="671">
        <v>150</v>
      </c>
      <c r="F14" s="672">
        <v>744</v>
      </c>
      <c r="G14" s="671">
        <v>823</v>
      </c>
      <c r="H14" s="672">
        <v>647</v>
      </c>
      <c r="I14" s="672">
        <v>465</v>
      </c>
      <c r="J14" s="672">
        <v>270</v>
      </c>
      <c r="K14" s="672">
        <v>189</v>
      </c>
      <c r="L14" s="671">
        <v>110</v>
      </c>
      <c r="M14" s="672">
        <v>50</v>
      </c>
      <c r="N14" s="672">
        <v>21</v>
      </c>
      <c r="O14" s="672">
        <v>17</v>
      </c>
      <c r="P14" s="680">
        <v>8</v>
      </c>
      <c r="Q14" s="680">
        <v>6</v>
      </c>
      <c r="R14" s="678">
        <v>118</v>
      </c>
      <c r="T14" s="361"/>
    </row>
    <row r="15" spans="1:20" ht="15" customHeight="1">
      <c r="A15" s="964"/>
      <c r="B15" s="968" t="s">
        <v>419</v>
      </c>
      <c r="C15" s="663" t="s">
        <v>56</v>
      </c>
      <c r="D15" s="671">
        <v>2307</v>
      </c>
      <c r="E15" s="671">
        <v>5</v>
      </c>
      <c r="F15" s="672">
        <v>137</v>
      </c>
      <c r="G15" s="671">
        <v>496</v>
      </c>
      <c r="H15" s="672">
        <v>588</v>
      </c>
      <c r="I15" s="672">
        <v>397</v>
      </c>
      <c r="J15" s="672">
        <v>225</v>
      </c>
      <c r="K15" s="672">
        <v>173</v>
      </c>
      <c r="L15" s="671">
        <v>114</v>
      </c>
      <c r="M15" s="672">
        <v>66</v>
      </c>
      <c r="N15" s="672">
        <v>38</v>
      </c>
      <c r="O15" s="672">
        <v>21</v>
      </c>
      <c r="P15" s="680">
        <v>13</v>
      </c>
      <c r="Q15" s="680">
        <v>23</v>
      </c>
      <c r="R15" s="678">
        <v>11</v>
      </c>
      <c r="T15" s="361"/>
    </row>
    <row r="16" spans="1:20" ht="15" customHeight="1">
      <c r="A16" s="964"/>
      <c r="B16" s="969"/>
      <c r="C16" s="663" t="s">
        <v>58</v>
      </c>
      <c r="D16" s="671">
        <v>2307</v>
      </c>
      <c r="E16" s="671">
        <v>89</v>
      </c>
      <c r="F16" s="672">
        <v>464</v>
      </c>
      <c r="G16" s="671">
        <v>550</v>
      </c>
      <c r="H16" s="672">
        <v>407</v>
      </c>
      <c r="I16" s="672">
        <v>297</v>
      </c>
      <c r="J16" s="672">
        <v>171</v>
      </c>
      <c r="K16" s="672">
        <v>133</v>
      </c>
      <c r="L16" s="671">
        <v>81</v>
      </c>
      <c r="M16" s="672">
        <v>34</v>
      </c>
      <c r="N16" s="672">
        <v>15</v>
      </c>
      <c r="O16" s="672">
        <v>14</v>
      </c>
      <c r="P16" s="680">
        <v>2</v>
      </c>
      <c r="Q16" s="680">
        <v>2</v>
      </c>
      <c r="R16" s="678">
        <v>48</v>
      </c>
      <c r="T16" s="361"/>
    </row>
    <row r="17" spans="1:20" ht="15" customHeight="1">
      <c r="A17" s="964"/>
      <c r="B17" s="968" t="s">
        <v>420</v>
      </c>
      <c r="C17" s="663" t="s">
        <v>56</v>
      </c>
      <c r="D17" s="671">
        <v>626</v>
      </c>
      <c r="E17" s="671">
        <v>1</v>
      </c>
      <c r="F17" s="672">
        <v>20</v>
      </c>
      <c r="G17" s="671">
        <v>124</v>
      </c>
      <c r="H17" s="672">
        <v>161</v>
      </c>
      <c r="I17" s="672">
        <v>102</v>
      </c>
      <c r="J17" s="672">
        <v>78</v>
      </c>
      <c r="K17" s="672">
        <v>55</v>
      </c>
      <c r="L17" s="671">
        <v>35</v>
      </c>
      <c r="M17" s="672">
        <v>19</v>
      </c>
      <c r="N17" s="672">
        <v>9</v>
      </c>
      <c r="O17" s="672">
        <v>2</v>
      </c>
      <c r="P17" s="680">
        <v>7</v>
      </c>
      <c r="Q17" s="680">
        <v>6</v>
      </c>
      <c r="R17" s="678">
        <v>7</v>
      </c>
      <c r="T17" s="361"/>
    </row>
    <row r="18" spans="1:20" ht="15" customHeight="1">
      <c r="A18" s="964"/>
      <c r="B18" s="969"/>
      <c r="C18" s="663" t="s">
        <v>58</v>
      </c>
      <c r="D18" s="671">
        <v>626</v>
      </c>
      <c r="E18" s="671">
        <v>18</v>
      </c>
      <c r="F18" s="672">
        <v>113</v>
      </c>
      <c r="G18" s="671">
        <v>138</v>
      </c>
      <c r="H18" s="672">
        <v>113</v>
      </c>
      <c r="I18" s="672">
        <v>89</v>
      </c>
      <c r="J18" s="672">
        <v>60</v>
      </c>
      <c r="K18" s="672">
        <v>28</v>
      </c>
      <c r="L18" s="671">
        <v>23</v>
      </c>
      <c r="M18" s="672">
        <v>7</v>
      </c>
      <c r="N18" s="672">
        <v>2</v>
      </c>
      <c r="O18" s="672">
        <v>2</v>
      </c>
      <c r="P18" s="680">
        <v>2</v>
      </c>
      <c r="Q18" s="680">
        <v>2</v>
      </c>
      <c r="R18" s="678">
        <v>29</v>
      </c>
      <c r="T18" s="361"/>
    </row>
    <row r="19" spans="1:20" ht="15" customHeight="1">
      <c r="A19" s="964"/>
      <c r="B19" s="968" t="s">
        <v>421</v>
      </c>
      <c r="C19" s="663" t="s">
        <v>56</v>
      </c>
      <c r="D19" s="671">
        <v>685</v>
      </c>
      <c r="E19" s="671">
        <v>5</v>
      </c>
      <c r="F19" s="672">
        <v>65</v>
      </c>
      <c r="G19" s="671">
        <v>154</v>
      </c>
      <c r="H19" s="672">
        <v>167</v>
      </c>
      <c r="I19" s="672">
        <v>95</v>
      </c>
      <c r="J19" s="672">
        <v>77</v>
      </c>
      <c r="K19" s="672">
        <v>48</v>
      </c>
      <c r="L19" s="671">
        <v>22</v>
      </c>
      <c r="M19" s="672">
        <v>15</v>
      </c>
      <c r="N19" s="672">
        <v>6</v>
      </c>
      <c r="O19" s="672">
        <v>12</v>
      </c>
      <c r="P19" s="680">
        <v>6</v>
      </c>
      <c r="Q19" s="680">
        <v>8</v>
      </c>
      <c r="R19" s="678">
        <v>5</v>
      </c>
      <c r="T19" s="361"/>
    </row>
    <row r="20" spans="1:20" ht="15" customHeight="1" thickBot="1">
      <c r="A20" s="965"/>
      <c r="B20" s="970"/>
      <c r="C20" s="664" t="s">
        <v>58</v>
      </c>
      <c r="D20" s="673">
        <v>685</v>
      </c>
      <c r="E20" s="673">
        <v>43</v>
      </c>
      <c r="F20" s="674">
        <v>167</v>
      </c>
      <c r="G20" s="673">
        <v>135</v>
      </c>
      <c r="H20" s="674">
        <v>127</v>
      </c>
      <c r="I20" s="674">
        <v>79</v>
      </c>
      <c r="J20" s="674">
        <v>39</v>
      </c>
      <c r="K20" s="674">
        <v>28</v>
      </c>
      <c r="L20" s="673">
        <v>6</v>
      </c>
      <c r="M20" s="674">
        <v>9</v>
      </c>
      <c r="N20" s="674">
        <v>4</v>
      </c>
      <c r="O20" s="674">
        <v>1</v>
      </c>
      <c r="P20" s="681">
        <v>4</v>
      </c>
      <c r="Q20" s="681">
        <v>2</v>
      </c>
      <c r="R20" s="682">
        <v>41</v>
      </c>
      <c r="T20" s="361"/>
    </row>
    <row r="21" spans="1:20" ht="15" customHeight="1">
      <c r="A21" s="800">
        <v>2013</v>
      </c>
      <c r="B21" s="966" t="s">
        <v>418</v>
      </c>
      <c r="C21" s="661" t="s">
        <v>56</v>
      </c>
      <c r="D21" s="667">
        <v>3580</v>
      </c>
      <c r="E21" s="667">
        <v>7</v>
      </c>
      <c r="F21" s="668">
        <v>210</v>
      </c>
      <c r="G21" s="667">
        <v>768</v>
      </c>
      <c r="H21" s="668">
        <v>876</v>
      </c>
      <c r="I21" s="668">
        <v>576</v>
      </c>
      <c r="J21" s="668">
        <v>457</v>
      </c>
      <c r="K21" s="668">
        <v>260</v>
      </c>
      <c r="L21" s="667">
        <v>137</v>
      </c>
      <c r="M21" s="668">
        <v>107</v>
      </c>
      <c r="N21" s="668">
        <v>50</v>
      </c>
      <c r="O21" s="668">
        <v>37</v>
      </c>
      <c r="P21" s="683">
        <v>25</v>
      </c>
      <c r="Q21" s="683">
        <v>39</v>
      </c>
      <c r="R21" s="676">
        <v>31</v>
      </c>
      <c r="T21" s="361"/>
    </row>
    <row r="22" spans="1:20" ht="15" customHeight="1">
      <c r="A22" s="964"/>
      <c r="B22" s="967"/>
      <c r="C22" s="663" t="s">
        <v>58</v>
      </c>
      <c r="D22" s="671">
        <v>3580</v>
      </c>
      <c r="E22" s="671">
        <v>169</v>
      </c>
      <c r="F22" s="672">
        <v>736</v>
      </c>
      <c r="G22" s="671">
        <v>787</v>
      </c>
      <c r="H22" s="672">
        <v>648</v>
      </c>
      <c r="I22" s="672">
        <v>484</v>
      </c>
      <c r="J22" s="672">
        <v>291</v>
      </c>
      <c r="K22" s="672">
        <v>174</v>
      </c>
      <c r="L22" s="671">
        <v>97</v>
      </c>
      <c r="M22" s="672">
        <v>55</v>
      </c>
      <c r="N22" s="672">
        <v>33</v>
      </c>
      <c r="O22" s="672">
        <v>15</v>
      </c>
      <c r="P22" s="680">
        <v>4</v>
      </c>
      <c r="Q22" s="680">
        <v>5</v>
      </c>
      <c r="R22" s="678">
        <v>82</v>
      </c>
      <c r="T22" s="361"/>
    </row>
    <row r="23" spans="1:20" ht="15" customHeight="1">
      <c r="A23" s="964"/>
      <c r="B23" s="968" t="s">
        <v>419</v>
      </c>
      <c r="C23" s="663" t="s">
        <v>56</v>
      </c>
      <c r="D23" s="671">
        <v>2291</v>
      </c>
      <c r="E23" s="671">
        <v>3</v>
      </c>
      <c r="F23" s="672">
        <v>135</v>
      </c>
      <c r="G23" s="671">
        <v>485</v>
      </c>
      <c r="H23" s="672">
        <v>570</v>
      </c>
      <c r="I23" s="672">
        <v>374</v>
      </c>
      <c r="J23" s="672">
        <v>295</v>
      </c>
      <c r="K23" s="672">
        <v>168</v>
      </c>
      <c r="L23" s="671">
        <v>89</v>
      </c>
      <c r="M23" s="672">
        <v>74</v>
      </c>
      <c r="N23" s="672">
        <v>31</v>
      </c>
      <c r="O23" s="672">
        <v>25</v>
      </c>
      <c r="P23" s="680">
        <v>7</v>
      </c>
      <c r="Q23" s="680">
        <v>20</v>
      </c>
      <c r="R23" s="678">
        <v>15</v>
      </c>
      <c r="T23" s="361"/>
    </row>
    <row r="24" spans="1:20" ht="15" customHeight="1">
      <c r="A24" s="964"/>
      <c r="B24" s="969"/>
      <c r="C24" s="663" t="s">
        <v>58</v>
      </c>
      <c r="D24" s="671">
        <v>2291</v>
      </c>
      <c r="E24" s="671">
        <v>122</v>
      </c>
      <c r="F24" s="672">
        <v>446</v>
      </c>
      <c r="G24" s="671">
        <v>520</v>
      </c>
      <c r="H24" s="672">
        <v>425</v>
      </c>
      <c r="I24" s="672">
        <v>314</v>
      </c>
      <c r="J24" s="672">
        <v>177</v>
      </c>
      <c r="K24" s="672">
        <v>117</v>
      </c>
      <c r="L24" s="671">
        <v>60</v>
      </c>
      <c r="M24" s="672">
        <v>42</v>
      </c>
      <c r="N24" s="672">
        <v>22</v>
      </c>
      <c r="O24" s="672">
        <v>9</v>
      </c>
      <c r="P24" s="680">
        <v>1</v>
      </c>
      <c r="Q24" s="680">
        <v>2</v>
      </c>
      <c r="R24" s="678">
        <v>34</v>
      </c>
      <c r="T24" s="361"/>
    </row>
    <row r="25" spans="1:20" ht="15" customHeight="1">
      <c r="A25" s="964"/>
      <c r="B25" s="968" t="s">
        <v>420</v>
      </c>
      <c r="C25" s="663" t="s">
        <v>56</v>
      </c>
      <c r="D25" s="671">
        <v>622</v>
      </c>
      <c r="E25" s="671">
        <v>1</v>
      </c>
      <c r="F25" s="672">
        <v>29</v>
      </c>
      <c r="G25" s="671">
        <v>134</v>
      </c>
      <c r="H25" s="672">
        <v>148</v>
      </c>
      <c r="I25" s="672">
        <v>98</v>
      </c>
      <c r="J25" s="672">
        <v>88</v>
      </c>
      <c r="K25" s="672">
        <v>50</v>
      </c>
      <c r="L25" s="671">
        <v>24</v>
      </c>
      <c r="M25" s="672">
        <v>17</v>
      </c>
      <c r="N25" s="672">
        <v>7</v>
      </c>
      <c r="O25" s="672">
        <v>9</v>
      </c>
      <c r="P25" s="680">
        <v>8</v>
      </c>
      <c r="Q25" s="680">
        <v>5</v>
      </c>
      <c r="R25" s="678">
        <v>4</v>
      </c>
      <c r="T25" s="361"/>
    </row>
    <row r="26" spans="1:20" ht="15" customHeight="1">
      <c r="A26" s="964"/>
      <c r="B26" s="969"/>
      <c r="C26" s="663" t="s">
        <v>58</v>
      </c>
      <c r="D26" s="671">
        <v>622</v>
      </c>
      <c r="E26" s="671">
        <v>15</v>
      </c>
      <c r="F26" s="672">
        <v>136</v>
      </c>
      <c r="G26" s="671">
        <v>130</v>
      </c>
      <c r="H26" s="672">
        <v>116</v>
      </c>
      <c r="I26" s="672">
        <v>86</v>
      </c>
      <c r="J26" s="672">
        <v>56</v>
      </c>
      <c r="K26" s="672">
        <v>28</v>
      </c>
      <c r="L26" s="671">
        <v>20</v>
      </c>
      <c r="M26" s="672">
        <v>5</v>
      </c>
      <c r="N26" s="672">
        <v>6</v>
      </c>
      <c r="O26" s="672">
        <v>3</v>
      </c>
      <c r="P26" s="680" t="s">
        <v>161</v>
      </c>
      <c r="Q26" s="680" t="s">
        <v>161</v>
      </c>
      <c r="R26" s="678">
        <v>21</v>
      </c>
      <c r="T26" s="361"/>
    </row>
    <row r="27" spans="1:20" ht="15" customHeight="1">
      <c r="A27" s="964"/>
      <c r="B27" s="968" t="s">
        <v>421</v>
      </c>
      <c r="C27" s="663" t="s">
        <v>56</v>
      </c>
      <c r="D27" s="671">
        <v>667</v>
      </c>
      <c r="E27" s="671">
        <v>3</v>
      </c>
      <c r="F27" s="672">
        <v>46</v>
      </c>
      <c r="G27" s="671">
        <v>149</v>
      </c>
      <c r="H27" s="672">
        <v>158</v>
      </c>
      <c r="I27" s="672">
        <v>104</v>
      </c>
      <c r="J27" s="672">
        <v>74</v>
      </c>
      <c r="K27" s="672">
        <v>42</v>
      </c>
      <c r="L27" s="671">
        <v>24</v>
      </c>
      <c r="M27" s="672">
        <v>16</v>
      </c>
      <c r="N27" s="672">
        <v>12</v>
      </c>
      <c r="O27" s="672">
        <v>3</v>
      </c>
      <c r="P27" s="680">
        <v>10</v>
      </c>
      <c r="Q27" s="680">
        <v>14</v>
      </c>
      <c r="R27" s="678">
        <v>12</v>
      </c>
      <c r="T27" s="361"/>
    </row>
    <row r="28" spans="1:20" ht="15" customHeight="1" thickBot="1">
      <c r="A28" s="965"/>
      <c r="B28" s="970"/>
      <c r="C28" s="664" t="s">
        <v>58</v>
      </c>
      <c r="D28" s="673">
        <v>667</v>
      </c>
      <c r="E28" s="673">
        <v>32</v>
      </c>
      <c r="F28" s="674">
        <v>154</v>
      </c>
      <c r="G28" s="673">
        <v>137</v>
      </c>
      <c r="H28" s="674">
        <v>107</v>
      </c>
      <c r="I28" s="674">
        <v>84</v>
      </c>
      <c r="J28" s="674">
        <v>58</v>
      </c>
      <c r="K28" s="674">
        <v>29</v>
      </c>
      <c r="L28" s="673">
        <v>17</v>
      </c>
      <c r="M28" s="674">
        <v>8</v>
      </c>
      <c r="N28" s="674">
        <v>5</v>
      </c>
      <c r="O28" s="674">
        <v>3</v>
      </c>
      <c r="P28" s="681">
        <v>3</v>
      </c>
      <c r="Q28" s="681">
        <v>3</v>
      </c>
      <c r="R28" s="682">
        <v>27</v>
      </c>
      <c r="T28" s="361"/>
    </row>
    <row r="29" spans="1:20" ht="15" customHeight="1">
      <c r="A29" s="800">
        <v>2014</v>
      </c>
      <c r="B29" s="966" t="s">
        <v>418</v>
      </c>
      <c r="C29" s="661" t="s">
        <v>56</v>
      </c>
      <c r="D29" s="667">
        <v>4048</v>
      </c>
      <c r="E29" s="667">
        <v>12</v>
      </c>
      <c r="F29" s="668">
        <v>221</v>
      </c>
      <c r="G29" s="667">
        <v>836</v>
      </c>
      <c r="H29" s="668">
        <v>930</v>
      </c>
      <c r="I29" s="668">
        <v>682</v>
      </c>
      <c r="J29" s="668">
        <v>508</v>
      </c>
      <c r="K29" s="668">
        <v>357</v>
      </c>
      <c r="L29" s="667">
        <v>179</v>
      </c>
      <c r="M29" s="668">
        <v>116</v>
      </c>
      <c r="N29" s="668">
        <v>70</v>
      </c>
      <c r="O29" s="668">
        <v>37</v>
      </c>
      <c r="P29" s="683">
        <v>30</v>
      </c>
      <c r="Q29" s="683">
        <v>45</v>
      </c>
      <c r="R29" s="676">
        <v>25</v>
      </c>
      <c r="T29" s="361"/>
    </row>
    <row r="30" spans="1:20" ht="15" customHeight="1">
      <c r="A30" s="964"/>
      <c r="B30" s="967"/>
      <c r="C30" s="663" t="s">
        <v>58</v>
      </c>
      <c r="D30" s="671">
        <v>4048</v>
      </c>
      <c r="E30" s="671">
        <v>190</v>
      </c>
      <c r="F30" s="672">
        <v>744</v>
      </c>
      <c r="G30" s="671">
        <v>892</v>
      </c>
      <c r="H30" s="672">
        <v>721</v>
      </c>
      <c r="I30" s="672">
        <v>577</v>
      </c>
      <c r="J30" s="672">
        <v>376</v>
      </c>
      <c r="K30" s="672">
        <v>208</v>
      </c>
      <c r="L30" s="671">
        <v>114</v>
      </c>
      <c r="M30" s="672">
        <v>68</v>
      </c>
      <c r="N30" s="672">
        <v>47</v>
      </c>
      <c r="O30" s="672">
        <v>16</v>
      </c>
      <c r="P30" s="680">
        <v>7</v>
      </c>
      <c r="Q30" s="680">
        <v>8</v>
      </c>
      <c r="R30" s="678">
        <v>80</v>
      </c>
      <c r="T30" s="361"/>
    </row>
    <row r="31" spans="1:20" ht="15" customHeight="1">
      <c r="A31" s="964"/>
      <c r="B31" s="968" t="s">
        <v>419</v>
      </c>
      <c r="C31" s="663" t="s">
        <v>56</v>
      </c>
      <c r="D31" s="671">
        <v>2618</v>
      </c>
      <c r="E31" s="671">
        <v>7</v>
      </c>
      <c r="F31" s="672">
        <v>147</v>
      </c>
      <c r="G31" s="671">
        <v>531</v>
      </c>
      <c r="H31" s="672">
        <v>601</v>
      </c>
      <c r="I31" s="672">
        <v>460</v>
      </c>
      <c r="J31" s="672">
        <v>338</v>
      </c>
      <c r="K31" s="672">
        <v>240</v>
      </c>
      <c r="L31" s="671">
        <v>100</v>
      </c>
      <c r="M31" s="672">
        <v>77</v>
      </c>
      <c r="N31" s="672">
        <v>42</v>
      </c>
      <c r="O31" s="672">
        <v>18</v>
      </c>
      <c r="P31" s="680">
        <v>16</v>
      </c>
      <c r="Q31" s="680">
        <v>26</v>
      </c>
      <c r="R31" s="678">
        <v>15</v>
      </c>
      <c r="T31" s="361"/>
    </row>
    <row r="32" spans="1:20" ht="15" customHeight="1">
      <c r="A32" s="964"/>
      <c r="B32" s="969"/>
      <c r="C32" s="663" t="s">
        <v>58</v>
      </c>
      <c r="D32" s="671">
        <v>2618</v>
      </c>
      <c r="E32" s="671">
        <v>128</v>
      </c>
      <c r="F32" s="672">
        <v>476</v>
      </c>
      <c r="G32" s="671">
        <v>576</v>
      </c>
      <c r="H32" s="672">
        <v>465</v>
      </c>
      <c r="I32" s="672">
        <v>386</v>
      </c>
      <c r="J32" s="672">
        <v>267</v>
      </c>
      <c r="K32" s="672">
        <v>127</v>
      </c>
      <c r="L32" s="671">
        <v>67</v>
      </c>
      <c r="M32" s="672">
        <v>46</v>
      </c>
      <c r="N32" s="672">
        <v>28</v>
      </c>
      <c r="O32" s="672">
        <v>10</v>
      </c>
      <c r="P32" s="680">
        <v>4</v>
      </c>
      <c r="Q32" s="680">
        <v>3</v>
      </c>
      <c r="R32" s="678">
        <v>35</v>
      </c>
      <c r="T32" s="361"/>
    </row>
    <row r="33" spans="1:20" ht="15" customHeight="1">
      <c r="A33" s="964"/>
      <c r="B33" s="968" t="s">
        <v>420</v>
      </c>
      <c r="C33" s="663" t="s">
        <v>56</v>
      </c>
      <c r="D33" s="671">
        <v>740</v>
      </c>
      <c r="E33" s="671">
        <v>4</v>
      </c>
      <c r="F33" s="672">
        <v>25</v>
      </c>
      <c r="G33" s="671">
        <v>136</v>
      </c>
      <c r="H33" s="672">
        <v>165</v>
      </c>
      <c r="I33" s="672">
        <v>131</v>
      </c>
      <c r="J33" s="672">
        <v>102</v>
      </c>
      <c r="K33" s="672">
        <v>71</v>
      </c>
      <c r="L33" s="671">
        <v>44</v>
      </c>
      <c r="M33" s="672">
        <v>17</v>
      </c>
      <c r="N33" s="672">
        <v>16</v>
      </c>
      <c r="O33" s="672">
        <v>9</v>
      </c>
      <c r="P33" s="680">
        <v>6</v>
      </c>
      <c r="Q33" s="680">
        <v>9</v>
      </c>
      <c r="R33" s="678">
        <v>5</v>
      </c>
      <c r="T33" s="361"/>
    </row>
    <row r="34" spans="1:20" ht="15" customHeight="1">
      <c r="A34" s="964"/>
      <c r="B34" s="969"/>
      <c r="C34" s="663" t="s">
        <v>58</v>
      </c>
      <c r="D34" s="671">
        <v>740</v>
      </c>
      <c r="E34" s="671">
        <v>28</v>
      </c>
      <c r="F34" s="672">
        <v>127</v>
      </c>
      <c r="G34" s="671">
        <v>139</v>
      </c>
      <c r="H34" s="672">
        <v>151</v>
      </c>
      <c r="I34" s="672">
        <v>122</v>
      </c>
      <c r="J34" s="672">
        <v>69</v>
      </c>
      <c r="K34" s="672">
        <v>45</v>
      </c>
      <c r="L34" s="671">
        <v>21</v>
      </c>
      <c r="M34" s="672">
        <v>10</v>
      </c>
      <c r="N34" s="672">
        <v>11</v>
      </c>
      <c r="O34" s="672">
        <v>3</v>
      </c>
      <c r="P34" s="680">
        <v>1</v>
      </c>
      <c r="Q34" s="680">
        <v>1</v>
      </c>
      <c r="R34" s="678">
        <v>12</v>
      </c>
      <c r="T34" s="361"/>
    </row>
    <row r="35" spans="1:20" ht="15" customHeight="1">
      <c r="A35" s="964"/>
      <c r="B35" s="968" t="s">
        <v>421</v>
      </c>
      <c r="C35" s="663" t="s">
        <v>56</v>
      </c>
      <c r="D35" s="671">
        <v>690</v>
      </c>
      <c r="E35" s="671">
        <v>1</v>
      </c>
      <c r="F35" s="672">
        <v>49</v>
      </c>
      <c r="G35" s="671">
        <v>169</v>
      </c>
      <c r="H35" s="672">
        <v>164</v>
      </c>
      <c r="I35" s="672">
        <v>91</v>
      </c>
      <c r="J35" s="672">
        <v>68</v>
      </c>
      <c r="K35" s="672">
        <v>46</v>
      </c>
      <c r="L35" s="671">
        <v>35</v>
      </c>
      <c r="M35" s="672">
        <v>22</v>
      </c>
      <c r="N35" s="672">
        <v>12</v>
      </c>
      <c r="O35" s="672">
        <v>10</v>
      </c>
      <c r="P35" s="680">
        <v>8</v>
      </c>
      <c r="Q35" s="680">
        <v>10</v>
      </c>
      <c r="R35" s="678">
        <v>5</v>
      </c>
      <c r="T35" s="361"/>
    </row>
    <row r="36" spans="1:20" ht="15" customHeight="1" thickBot="1">
      <c r="A36" s="965"/>
      <c r="B36" s="970"/>
      <c r="C36" s="664" t="s">
        <v>58</v>
      </c>
      <c r="D36" s="673">
        <v>690</v>
      </c>
      <c r="E36" s="673">
        <v>34</v>
      </c>
      <c r="F36" s="674">
        <v>141</v>
      </c>
      <c r="G36" s="673">
        <v>177</v>
      </c>
      <c r="H36" s="674">
        <v>105</v>
      </c>
      <c r="I36" s="674">
        <v>69</v>
      </c>
      <c r="J36" s="674">
        <v>40</v>
      </c>
      <c r="K36" s="674">
        <v>36</v>
      </c>
      <c r="L36" s="673">
        <v>26</v>
      </c>
      <c r="M36" s="674">
        <v>12</v>
      </c>
      <c r="N36" s="674">
        <v>8</v>
      </c>
      <c r="O36" s="674">
        <v>3</v>
      </c>
      <c r="P36" s="681">
        <v>2</v>
      </c>
      <c r="Q36" s="681">
        <v>4</v>
      </c>
      <c r="R36" s="682">
        <v>33</v>
      </c>
      <c r="T36" s="361"/>
    </row>
    <row r="37" spans="1:20" ht="15" customHeight="1">
      <c r="A37" s="800">
        <v>2015</v>
      </c>
      <c r="B37" s="966" t="s">
        <v>418</v>
      </c>
      <c r="C37" s="661" t="s">
        <v>56</v>
      </c>
      <c r="D37" s="667">
        <v>4068</v>
      </c>
      <c r="E37" s="667">
        <v>6</v>
      </c>
      <c r="F37" s="668">
        <v>231</v>
      </c>
      <c r="G37" s="667">
        <v>837</v>
      </c>
      <c r="H37" s="668">
        <v>924</v>
      </c>
      <c r="I37" s="668">
        <v>750</v>
      </c>
      <c r="J37" s="668">
        <v>497</v>
      </c>
      <c r="K37" s="668">
        <v>331</v>
      </c>
      <c r="L37" s="667">
        <v>174</v>
      </c>
      <c r="M37" s="668">
        <v>121</v>
      </c>
      <c r="N37" s="668">
        <v>68</v>
      </c>
      <c r="O37" s="668">
        <v>39</v>
      </c>
      <c r="P37" s="683">
        <v>27</v>
      </c>
      <c r="Q37" s="683">
        <v>42</v>
      </c>
      <c r="R37" s="676">
        <v>21</v>
      </c>
      <c r="T37" s="361"/>
    </row>
    <row r="38" spans="1:20" ht="15" customHeight="1">
      <c r="A38" s="964"/>
      <c r="B38" s="967"/>
      <c r="C38" s="663" t="s">
        <v>58</v>
      </c>
      <c r="D38" s="671">
        <v>4068</v>
      </c>
      <c r="E38" s="671">
        <v>196</v>
      </c>
      <c r="F38" s="672">
        <v>765</v>
      </c>
      <c r="G38" s="671">
        <v>886</v>
      </c>
      <c r="H38" s="672">
        <v>726</v>
      </c>
      <c r="I38" s="672">
        <v>598</v>
      </c>
      <c r="J38" s="672">
        <v>370</v>
      </c>
      <c r="K38" s="672">
        <v>166</v>
      </c>
      <c r="L38" s="671">
        <v>144</v>
      </c>
      <c r="M38" s="672">
        <v>75</v>
      </c>
      <c r="N38" s="672">
        <v>35</v>
      </c>
      <c r="O38" s="672">
        <v>19</v>
      </c>
      <c r="P38" s="680">
        <v>7</v>
      </c>
      <c r="Q38" s="680">
        <v>5</v>
      </c>
      <c r="R38" s="678">
        <v>76</v>
      </c>
      <c r="T38" s="361"/>
    </row>
    <row r="39" spans="1:20" ht="15" customHeight="1">
      <c r="A39" s="964"/>
      <c r="B39" s="968" t="s">
        <v>419</v>
      </c>
      <c r="C39" s="663" t="s">
        <v>56</v>
      </c>
      <c r="D39" s="671">
        <v>2611</v>
      </c>
      <c r="E39" s="671">
        <v>4</v>
      </c>
      <c r="F39" s="672">
        <v>145</v>
      </c>
      <c r="G39" s="671">
        <v>551</v>
      </c>
      <c r="H39" s="672">
        <v>599</v>
      </c>
      <c r="I39" s="672">
        <v>481</v>
      </c>
      <c r="J39" s="672">
        <v>325</v>
      </c>
      <c r="K39" s="672">
        <v>221</v>
      </c>
      <c r="L39" s="671">
        <v>107</v>
      </c>
      <c r="M39" s="672">
        <v>75</v>
      </c>
      <c r="N39" s="672">
        <v>46</v>
      </c>
      <c r="O39" s="672">
        <v>16</v>
      </c>
      <c r="P39" s="680">
        <v>8</v>
      </c>
      <c r="Q39" s="680">
        <v>21</v>
      </c>
      <c r="R39" s="678">
        <v>12</v>
      </c>
      <c r="T39" s="361"/>
    </row>
    <row r="40" spans="1:20" ht="15" customHeight="1">
      <c r="A40" s="964"/>
      <c r="B40" s="969"/>
      <c r="C40" s="663" t="s">
        <v>58</v>
      </c>
      <c r="D40" s="671">
        <v>2611</v>
      </c>
      <c r="E40" s="671">
        <v>132</v>
      </c>
      <c r="F40" s="672">
        <v>501</v>
      </c>
      <c r="G40" s="671">
        <v>571</v>
      </c>
      <c r="H40" s="672">
        <v>466</v>
      </c>
      <c r="I40" s="672">
        <v>401</v>
      </c>
      <c r="J40" s="672">
        <v>240</v>
      </c>
      <c r="K40" s="672">
        <v>109</v>
      </c>
      <c r="L40" s="671">
        <v>86</v>
      </c>
      <c r="M40" s="672">
        <v>37</v>
      </c>
      <c r="N40" s="672">
        <v>20</v>
      </c>
      <c r="O40" s="672">
        <v>12</v>
      </c>
      <c r="P40" s="680">
        <v>4</v>
      </c>
      <c r="Q40" s="680">
        <v>1</v>
      </c>
      <c r="R40" s="678">
        <v>31</v>
      </c>
      <c r="T40" s="361"/>
    </row>
    <row r="41" spans="1:20" ht="15" customHeight="1">
      <c r="A41" s="964"/>
      <c r="B41" s="968" t="s">
        <v>420</v>
      </c>
      <c r="C41" s="663" t="s">
        <v>56</v>
      </c>
      <c r="D41" s="671">
        <v>808</v>
      </c>
      <c r="E41" s="671">
        <v>1</v>
      </c>
      <c r="F41" s="672">
        <v>33</v>
      </c>
      <c r="G41" s="671">
        <v>142</v>
      </c>
      <c r="H41" s="672">
        <v>191</v>
      </c>
      <c r="I41" s="672">
        <v>151</v>
      </c>
      <c r="J41" s="672">
        <v>98</v>
      </c>
      <c r="K41" s="672">
        <v>76</v>
      </c>
      <c r="L41" s="671">
        <v>42</v>
      </c>
      <c r="M41" s="672">
        <v>32</v>
      </c>
      <c r="N41" s="672">
        <v>14</v>
      </c>
      <c r="O41" s="672">
        <v>9</v>
      </c>
      <c r="P41" s="680">
        <v>8</v>
      </c>
      <c r="Q41" s="680">
        <v>8</v>
      </c>
      <c r="R41" s="678">
        <v>3</v>
      </c>
      <c r="T41" s="361"/>
    </row>
    <row r="42" spans="1:20" ht="15" customHeight="1">
      <c r="A42" s="964"/>
      <c r="B42" s="969"/>
      <c r="C42" s="663" t="s">
        <v>58</v>
      </c>
      <c r="D42" s="671">
        <v>808</v>
      </c>
      <c r="E42" s="671">
        <v>25</v>
      </c>
      <c r="F42" s="672">
        <v>133</v>
      </c>
      <c r="G42" s="671">
        <v>157</v>
      </c>
      <c r="H42" s="672">
        <v>159</v>
      </c>
      <c r="I42" s="672">
        <v>121</v>
      </c>
      <c r="J42" s="672">
        <v>84</v>
      </c>
      <c r="K42" s="672">
        <v>41</v>
      </c>
      <c r="L42" s="671">
        <v>34</v>
      </c>
      <c r="M42" s="672">
        <v>20</v>
      </c>
      <c r="N42" s="672">
        <v>8</v>
      </c>
      <c r="O42" s="672">
        <v>5</v>
      </c>
      <c r="P42" s="680">
        <v>2</v>
      </c>
      <c r="Q42" s="680">
        <v>1</v>
      </c>
      <c r="R42" s="678">
        <v>18</v>
      </c>
      <c r="T42" s="361"/>
    </row>
    <row r="43" spans="1:20" ht="15" customHeight="1">
      <c r="A43" s="964"/>
      <c r="B43" s="968" t="s">
        <v>421</v>
      </c>
      <c r="C43" s="663" t="s">
        <v>56</v>
      </c>
      <c r="D43" s="671">
        <v>649</v>
      </c>
      <c r="E43" s="671">
        <v>1</v>
      </c>
      <c r="F43" s="672">
        <v>53</v>
      </c>
      <c r="G43" s="671">
        <v>144</v>
      </c>
      <c r="H43" s="672">
        <v>134</v>
      </c>
      <c r="I43" s="672">
        <v>118</v>
      </c>
      <c r="J43" s="672">
        <v>74</v>
      </c>
      <c r="K43" s="672">
        <v>34</v>
      </c>
      <c r="L43" s="671">
        <v>25</v>
      </c>
      <c r="M43" s="672">
        <v>14</v>
      </c>
      <c r="N43" s="672">
        <v>8</v>
      </c>
      <c r="O43" s="672">
        <v>14</v>
      </c>
      <c r="P43" s="680">
        <v>11</v>
      </c>
      <c r="Q43" s="680">
        <v>13</v>
      </c>
      <c r="R43" s="678">
        <v>6</v>
      </c>
      <c r="T43" s="361"/>
    </row>
    <row r="44" spans="1:20" ht="15" customHeight="1" thickBot="1">
      <c r="A44" s="965"/>
      <c r="B44" s="970"/>
      <c r="C44" s="664" t="s">
        <v>58</v>
      </c>
      <c r="D44" s="673">
        <v>649</v>
      </c>
      <c r="E44" s="673">
        <v>39</v>
      </c>
      <c r="F44" s="674">
        <v>131</v>
      </c>
      <c r="G44" s="673">
        <v>158</v>
      </c>
      <c r="H44" s="674">
        <v>101</v>
      </c>
      <c r="I44" s="674">
        <v>76</v>
      </c>
      <c r="J44" s="674">
        <v>46</v>
      </c>
      <c r="K44" s="674">
        <v>16</v>
      </c>
      <c r="L44" s="673">
        <v>24</v>
      </c>
      <c r="M44" s="674">
        <v>18</v>
      </c>
      <c r="N44" s="674">
        <v>7</v>
      </c>
      <c r="O44" s="674">
        <v>2</v>
      </c>
      <c r="P44" s="681">
        <v>1</v>
      </c>
      <c r="Q44" s="681">
        <v>3</v>
      </c>
      <c r="R44" s="682">
        <v>27</v>
      </c>
      <c r="T44" s="361"/>
    </row>
    <row r="45" spans="1:20" ht="15" customHeight="1">
      <c r="A45" s="800">
        <v>2016</v>
      </c>
      <c r="B45" s="966" t="s">
        <v>418</v>
      </c>
      <c r="C45" s="661" t="s">
        <v>56</v>
      </c>
      <c r="D45" s="667">
        <v>3925</v>
      </c>
      <c r="E45" s="667">
        <v>7</v>
      </c>
      <c r="F45" s="668">
        <v>210</v>
      </c>
      <c r="G45" s="667">
        <v>766</v>
      </c>
      <c r="H45" s="668">
        <v>811</v>
      </c>
      <c r="I45" s="668">
        <v>774</v>
      </c>
      <c r="J45" s="668">
        <v>515</v>
      </c>
      <c r="K45" s="668">
        <v>309</v>
      </c>
      <c r="L45" s="667">
        <v>224</v>
      </c>
      <c r="M45" s="668">
        <v>112</v>
      </c>
      <c r="N45" s="668">
        <v>67</v>
      </c>
      <c r="O45" s="668">
        <v>51</v>
      </c>
      <c r="P45" s="683">
        <v>18</v>
      </c>
      <c r="Q45" s="683">
        <v>34</v>
      </c>
      <c r="R45" s="676">
        <v>27</v>
      </c>
      <c r="T45" s="361"/>
    </row>
    <row r="46" spans="1:20" ht="15" customHeight="1">
      <c r="A46" s="964"/>
      <c r="B46" s="967"/>
      <c r="C46" s="663" t="s">
        <v>58</v>
      </c>
      <c r="D46" s="671">
        <v>3925</v>
      </c>
      <c r="E46" s="671">
        <v>159</v>
      </c>
      <c r="F46" s="672">
        <v>693</v>
      </c>
      <c r="G46" s="671">
        <v>833</v>
      </c>
      <c r="H46" s="672">
        <v>703</v>
      </c>
      <c r="I46" s="672">
        <v>587</v>
      </c>
      <c r="J46" s="672">
        <v>363</v>
      </c>
      <c r="K46" s="672">
        <v>209</v>
      </c>
      <c r="L46" s="671">
        <v>122</v>
      </c>
      <c r="M46" s="672">
        <v>76</v>
      </c>
      <c r="N46" s="672">
        <v>33</v>
      </c>
      <c r="O46" s="672">
        <v>18</v>
      </c>
      <c r="P46" s="680">
        <v>7</v>
      </c>
      <c r="Q46" s="680">
        <v>6</v>
      </c>
      <c r="R46" s="678">
        <v>116</v>
      </c>
      <c r="T46" s="361"/>
    </row>
    <row r="47" spans="1:20" ht="15" customHeight="1">
      <c r="A47" s="964"/>
      <c r="B47" s="968" t="s">
        <v>419</v>
      </c>
      <c r="C47" s="663" t="s">
        <v>56</v>
      </c>
      <c r="D47" s="671">
        <v>2688</v>
      </c>
      <c r="E47" s="671">
        <v>6</v>
      </c>
      <c r="F47" s="672">
        <v>145</v>
      </c>
      <c r="G47" s="671">
        <v>520</v>
      </c>
      <c r="H47" s="672">
        <v>546</v>
      </c>
      <c r="I47" s="672">
        <v>539</v>
      </c>
      <c r="J47" s="672">
        <v>359</v>
      </c>
      <c r="K47" s="672">
        <v>213</v>
      </c>
      <c r="L47" s="671">
        <v>155</v>
      </c>
      <c r="M47" s="672">
        <v>76</v>
      </c>
      <c r="N47" s="672">
        <v>50</v>
      </c>
      <c r="O47" s="672">
        <v>27</v>
      </c>
      <c r="P47" s="680">
        <v>11</v>
      </c>
      <c r="Q47" s="680">
        <v>24</v>
      </c>
      <c r="R47" s="678">
        <v>17</v>
      </c>
      <c r="T47" s="361"/>
    </row>
    <row r="48" spans="1:20" ht="15" customHeight="1">
      <c r="A48" s="964"/>
      <c r="B48" s="969"/>
      <c r="C48" s="663" t="s">
        <v>58</v>
      </c>
      <c r="D48" s="671">
        <v>2688</v>
      </c>
      <c r="E48" s="671">
        <v>102</v>
      </c>
      <c r="F48" s="672">
        <v>470</v>
      </c>
      <c r="G48" s="671">
        <v>570</v>
      </c>
      <c r="H48" s="672">
        <v>484</v>
      </c>
      <c r="I48" s="672">
        <v>412</v>
      </c>
      <c r="J48" s="672">
        <v>252</v>
      </c>
      <c r="K48" s="672">
        <v>153</v>
      </c>
      <c r="L48" s="671">
        <v>79</v>
      </c>
      <c r="M48" s="672">
        <v>54</v>
      </c>
      <c r="N48" s="672">
        <v>23</v>
      </c>
      <c r="O48" s="672">
        <v>16</v>
      </c>
      <c r="P48" s="680">
        <v>3</v>
      </c>
      <c r="Q48" s="680">
        <v>3</v>
      </c>
      <c r="R48" s="678">
        <v>67</v>
      </c>
      <c r="T48" s="361"/>
    </row>
    <row r="49" spans="1:20" ht="15" customHeight="1">
      <c r="A49" s="964"/>
      <c r="B49" s="968" t="s">
        <v>420</v>
      </c>
      <c r="C49" s="663" t="s">
        <v>56</v>
      </c>
      <c r="D49" s="671">
        <v>683</v>
      </c>
      <c r="E49" s="671">
        <v>1</v>
      </c>
      <c r="F49" s="672">
        <v>30</v>
      </c>
      <c r="G49" s="671">
        <v>121</v>
      </c>
      <c r="H49" s="672">
        <v>151</v>
      </c>
      <c r="I49" s="672">
        <v>131</v>
      </c>
      <c r="J49" s="672">
        <v>88</v>
      </c>
      <c r="K49" s="672">
        <v>58</v>
      </c>
      <c r="L49" s="671">
        <v>44</v>
      </c>
      <c r="M49" s="672">
        <v>22</v>
      </c>
      <c r="N49" s="672">
        <v>9</v>
      </c>
      <c r="O49" s="672">
        <v>13</v>
      </c>
      <c r="P49" s="680">
        <v>4</v>
      </c>
      <c r="Q49" s="680">
        <v>6</v>
      </c>
      <c r="R49" s="678">
        <v>5</v>
      </c>
      <c r="T49" s="361"/>
    </row>
    <row r="50" spans="1:20" ht="15" customHeight="1">
      <c r="A50" s="964"/>
      <c r="B50" s="969"/>
      <c r="C50" s="663" t="s">
        <v>58</v>
      </c>
      <c r="D50" s="671">
        <v>683</v>
      </c>
      <c r="E50" s="671">
        <v>23</v>
      </c>
      <c r="F50" s="672">
        <v>109</v>
      </c>
      <c r="G50" s="671">
        <v>145</v>
      </c>
      <c r="H50" s="672">
        <v>122</v>
      </c>
      <c r="I50" s="672">
        <v>109</v>
      </c>
      <c r="J50" s="672">
        <v>65</v>
      </c>
      <c r="K50" s="672">
        <v>32</v>
      </c>
      <c r="L50" s="671">
        <v>32</v>
      </c>
      <c r="M50" s="672">
        <v>14</v>
      </c>
      <c r="N50" s="672">
        <v>6</v>
      </c>
      <c r="O50" s="672" t="s">
        <v>161</v>
      </c>
      <c r="P50" s="680">
        <v>3</v>
      </c>
      <c r="Q50" s="680">
        <v>1</v>
      </c>
      <c r="R50" s="678">
        <v>22</v>
      </c>
      <c r="T50" s="361"/>
    </row>
    <row r="51" spans="1:20" ht="15" customHeight="1">
      <c r="A51" s="964"/>
      <c r="B51" s="968" t="s">
        <v>421</v>
      </c>
      <c r="C51" s="663" t="s">
        <v>56</v>
      </c>
      <c r="D51" s="671">
        <v>554</v>
      </c>
      <c r="E51" s="671" t="s">
        <v>161</v>
      </c>
      <c r="F51" s="672">
        <v>35</v>
      </c>
      <c r="G51" s="671">
        <v>125</v>
      </c>
      <c r="H51" s="672">
        <v>114</v>
      </c>
      <c r="I51" s="672">
        <v>104</v>
      </c>
      <c r="J51" s="672">
        <v>68</v>
      </c>
      <c r="K51" s="672">
        <v>38</v>
      </c>
      <c r="L51" s="671">
        <v>25</v>
      </c>
      <c r="M51" s="672">
        <v>14</v>
      </c>
      <c r="N51" s="672">
        <v>8</v>
      </c>
      <c r="O51" s="672">
        <v>11</v>
      </c>
      <c r="P51" s="680">
        <v>3</v>
      </c>
      <c r="Q51" s="680">
        <v>4</v>
      </c>
      <c r="R51" s="678">
        <v>5</v>
      </c>
      <c r="T51" s="361"/>
    </row>
    <row r="52" spans="1:20" ht="15" customHeight="1" thickBot="1">
      <c r="A52" s="965"/>
      <c r="B52" s="970"/>
      <c r="C52" s="664" t="s">
        <v>58</v>
      </c>
      <c r="D52" s="673">
        <v>554</v>
      </c>
      <c r="E52" s="673">
        <v>34</v>
      </c>
      <c r="F52" s="674">
        <v>114</v>
      </c>
      <c r="G52" s="673">
        <v>118</v>
      </c>
      <c r="H52" s="674">
        <v>97</v>
      </c>
      <c r="I52" s="674">
        <v>66</v>
      </c>
      <c r="J52" s="674">
        <v>46</v>
      </c>
      <c r="K52" s="674">
        <v>24</v>
      </c>
      <c r="L52" s="673">
        <v>11</v>
      </c>
      <c r="M52" s="674">
        <v>8</v>
      </c>
      <c r="N52" s="674">
        <v>4</v>
      </c>
      <c r="O52" s="674">
        <v>2</v>
      </c>
      <c r="P52" s="681">
        <v>1</v>
      </c>
      <c r="Q52" s="681">
        <v>2</v>
      </c>
      <c r="R52" s="682">
        <v>27</v>
      </c>
      <c r="T52" s="361"/>
    </row>
    <row r="53" spans="1:20" ht="15" customHeight="1">
      <c r="A53" s="800">
        <v>2017</v>
      </c>
      <c r="B53" s="966" t="s">
        <v>418</v>
      </c>
      <c r="C53" s="661" t="s">
        <v>56</v>
      </c>
      <c r="D53" s="667">
        <v>3710</v>
      </c>
      <c r="E53" s="667">
        <v>6</v>
      </c>
      <c r="F53" s="668">
        <v>199</v>
      </c>
      <c r="G53" s="667">
        <v>619</v>
      </c>
      <c r="H53" s="668">
        <v>789</v>
      </c>
      <c r="I53" s="668">
        <v>703</v>
      </c>
      <c r="J53" s="668">
        <v>510</v>
      </c>
      <c r="K53" s="668">
        <v>347</v>
      </c>
      <c r="L53" s="667">
        <v>215</v>
      </c>
      <c r="M53" s="668">
        <v>123</v>
      </c>
      <c r="N53" s="668">
        <v>75</v>
      </c>
      <c r="O53" s="668">
        <v>48</v>
      </c>
      <c r="P53" s="683">
        <v>17</v>
      </c>
      <c r="Q53" s="683">
        <v>36</v>
      </c>
      <c r="R53" s="676">
        <v>23</v>
      </c>
      <c r="T53" s="361"/>
    </row>
    <row r="54" spans="1:20" ht="15" customHeight="1">
      <c r="A54" s="964"/>
      <c r="B54" s="967"/>
      <c r="C54" s="663" t="s">
        <v>58</v>
      </c>
      <c r="D54" s="671">
        <v>3710</v>
      </c>
      <c r="E54" s="671">
        <v>142</v>
      </c>
      <c r="F54" s="672">
        <v>640</v>
      </c>
      <c r="G54" s="671">
        <v>739</v>
      </c>
      <c r="H54" s="672">
        <v>642</v>
      </c>
      <c r="I54" s="672">
        <v>578</v>
      </c>
      <c r="J54" s="672">
        <v>386</v>
      </c>
      <c r="K54" s="672">
        <v>224</v>
      </c>
      <c r="L54" s="671">
        <v>127</v>
      </c>
      <c r="M54" s="672">
        <v>73</v>
      </c>
      <c r="N54" s="672">
        <v>50</v>
      </c>
      <c r="O54" s="672">
        <v>18</v>
      </c>
      <c r="P54" s="680">
        <v>7</v>
      </c>
      <c r="Q54" s="680" t="s">
        <v>161</v>
      </c>
      <c r="R54" s="678">
        <v>84</v>
      </c>
      <c r="T54" s="361"/>
    </row>
    <row r="55" spans="1:20" ht="15" customHeight="1">
      <c r="A55" s="964"/>
      <c r="B55" s="968" t="s">
        <v>419</v>
      </c>
      <c r="C55" s="663" t="s">
        <v>56</v>
      </c>
      <c r="D55" s="671">
        <v>2603</v>
      </c>
      <c r="E55" s="671">
        <v>2</v>
      </c>
      <c r="F55" s="672">
        <v>132</v>
      </c>
      <c r="G55" s="671">
        <v>445</v>
      </c>
      <c r="H55" s="672">
        <v>566</v>
      </c>
      <c r="I55" s="672">
        <v>496</v>
      </c>
      <c r="J55" s="672">
        <v>348</v>
      </c>
      <c r="K55" s="672">
        <v>257</v>
      </c>
      <c r="L55" s="671">
        <v>148</v>
      </c>
      <c r="M55" s="672">
        <v>89</v>
      </c>
      <c r="N55" s="672">
        <v>52</v>
      </c>
      <c r="O55" s="672">
        <v>27</v>
      </c>
      <c r="P55" s="680">
        <v>9</v>
      </c>
      <c r="Q55" s="680">
        <v>16</v>
      </c>
      <c r="R55" s="678">
        <v>16</v>
      </c>
      <c r="T55" s="361"/>
    </row>
    <row r="56" spans="1:20" ht="15" customHeight="1">
      <c r="A56" s="964"/>
      <c r="B56" s="969"/>
      <c r="C56" s="663" t="s">
        <v>58</v>
      </c>
      <c r="D56" s="671">
        <v>2603</v>
      </c>
      <c r="E56" s="671">
        <v>98</v>
      </c>
      <c r="F56" s="672">
        <v>428</v>
      </c>
      <c r="G56" s="671">
        <v>545</v>
      </c>
      <c r="H56" s="672">
        <v>463</v>
      </c>
      <c r="I56" s="672">
        <v>404</v>
      </c>
      <c r="J56" s="672">
        <v>280</v>
      </c>
      <c r="K56" s="672">
        <v>161</v>
      </c>
      <c r="L56" s="671">
        <v>92</v>
      </c>
      <c r="M56" s="672">
        <v>49</v>
      </c>
      <c r="N56" s="672">
        <v>31</v>
      </c>
      <c r="O56" s="672">
        <v>9</v>
      </c>
      <c r="P56" s="680">
        <v>4</v>
      </c>
      <c r="Q56" s="680" t="s">
        <v>161</v>
      </c>
      <c r="R56" s="678">
        <v>39</v>
      </c>
      <c r="T56" s="361"/>
    </row>
    <row r="57" spans="1:20" ht="15" customHeight="1">
      <c r="A57" s="964"/>
      <c r="B57" s="968" t="s">
        <v>420</v>
      </c>
      <c r="C57" s="663" t="s">
        <v>56</v>
      </c>
      <c r="D57" s="671">
        <v>627</v>
      </c>
      <c r="E57" s="671">
        <v>1</v>
      </c>
      <c r="F57" s="672">
        <v>29</v>
      </c>
      <c r="G57" s="671">
        <v>96</v>
      </c>
      <c r="H57" s="672">
        <v>116</v>
      </c>
      <c r="I57" s="672">
        <v>123</v>
      </c>
      <c r="J57" s="672">
        <v>103</v>
      </c>
      <c r="K57" s="672">
        <v>59</v>
      </c>
      <c r="L57" s="671">
        <v>43</v>
      </c>
      <c r="M57" s="672">
        <v>19</v>
      </c>
      <c r="N57" s="672">
        <v>12</v>
      </c>
      <c r="O57" s="672">
        <v>11</v>
      </c>
      <c r="P57" s="680">
        <v>3</v>
      </c>
      <c r="Q57" s="680">
        <v>9</v>
      </c>
      <c r="R57" s="678">
        <v>3</v>
      </c>
      <c r="T57" s="361"/>
    </row>
    <row r="58" spans="1:20" ht="15" customHeight="1">
      <c r="A58" s="964"/>
      <c r="B58" s="969"/>
      <c r="C58" s="663" t="s">
        <v>58</v>
      </c>
      <c r="D58" s="671">
        <v>627</v>
      </c>
      <c r="E58" s="671">
        <v>17</v>
      </c>
      <c r="F58" s="672">
        <v>99</v>
      </c>
      <c r="G58" s="671">
        <v>108</v>
      </c>
      <c r="H58" s="672">
        <v>108</v>
      </c>
      <c r="I58" s="672">
        <v>115</v>
      </c>
      <c r="J58" s="672">
        <v>68</v>
      </c>
      <c r="K58" s="672">
        <v>44</v>
      </c>
      <c r="L58" s="671">
        <v>23</v>
      </c>
      <c r="M58" s="672">
        <v>12</v>
      </c>
      <c r="N58" s="672">
        <v>6</v>
      </c>
      <c r="O58" s="672">
        <v>4</v>
      </c>
      <c r="P58" s="680">
        <v>1</v>
      </c>
      <c r="Q58" s="680" t="s">
        <v>161</v>
      </c>
      <c r="R58" s="678">
        <v>22</v>
      </c>
      <c r="T58" s="361"/>
    </row>
    <row r="59" spans="1:20" ht="15" customHeight="1">
      <c r="A59" s="964"/>
      <c r="B59" s="968" t="s">
        <v>421</v>
      </c>
      <c r="C59" s="663" t="s">
        <v>56</v>
      </c>
      <c r="D59" s="671">
        <v>480</v>
      </c>
      <c r="E59" s="671">
        <v>3</v>
      </c>
      <c r="F59" s="672">
        <v>38</v>
      </c>
      <c r="G59" s="671">
        <v>78</v>
      </c>
      <c r="H59" s="672">
        <v>107</v>
      </c>
      <c r="I59" s="672">
        <v>84</v>
      </c>
      <c r="J59" s="672">
        <v>59</v>
      </c>
      <c r="K59" s="672">
        <v>31</v>
      </c>
      <c r="L59" s="671">
        <v>24</v>
      </c>
      <c r="M59" s="672">
        <v>15</v>
      </c>
      <c r="N59" s="672">
        <v>11</v>
      </c>
      <c r="O59" s="672">
        <v>10</v>
      </c>
      <c r="P59" s="680">
        <v>5</v>
      </c>
      <c r="Q59" s="680">
        <v>11</v>
      </c>
      <c r="R59" s="678">
        <v>4</v>
      </c>
      <c r="T59" s="361"/>
    </row>
    <row r="60" spans="1:20" ht="15" customHeight="1" thickBot="1">
      <c r="A60" s="965"/>
      <c r="B60" s="970"/>
      <c r="C60" s="664" t="s">
        <v>58</v>
      </c>
      <c r="D60" s="673">
        <v>480</v>
      </c>
      <c r="E60" s="673">
        <v>27</v>
      </c>
      <c r="F60" s="674">
        <v>113</v>
      </c>
      <c r="G60" s="673">
        <v>86</v>
      </c>
      <c r="H60" s="674">
        <v>71</v>
      </c>
      <c r="I60" s="674">
        <v>59</v>
      </c>
      <c r="J60" s="674">
        <v>38</v>
      </c>
      <c r="K60" s="674">
        <v>19</v>
      </c>
      <c r="L60" s="673">
        <v>12</v>
      </c>
      <c r="M60" s="674">
        <v>12</v>
      </c>
      <c r="N60" s="674">
        <v>13</v>
      </c>
      <c r="O60" s="674">
        <v>5</v>
      </c>
      <c r="P60" s="681">
        <v>2</v>
      </c>
      <c r="Q60" s="681" t="s">
        <v>161</v>
      </c>
      <c r="R60" s="682">
        <v>23</v>
      </c>
      <c r="T60" s="361"/>
    </row>
    <row r="61" spans="1:20" ht="15" customHeight="1">
      <c r="A61" s="800">
        <v>2018</v>
      </c>
      <c r="B61" s="966" t="s">
        <v>418</v>
      </c>
      <c r="C61" s="661" t="s">
        <v>56</v>
      </c>
      <c r="D61" s="667">
        <v>4200</v>
      </c>
      <c r="E61" s="667">
        <v>2</v>
      </c>
      <c r="F61" s="668">
        <v>184</v>
      </c>
      <c r="G61" s="667">
        <v>668</v>
      </c>
      <c r="H61" s="668">
        <v>921</v>
      </c>
      <c r="I61" s="668">
        <v>835</v>
      </c>
      <c r="J61" s="668">
        <v>587</v>
      </c>
      <c r="K61" s="668">
        <v>422</v>
      </c>
      <c r="L61" s="667">
        <v>229</v>
      </c>
      <c r="M61" s="668">
        <v>140</v>
      </c>
      <c r="N61" s="668">
        <v>82</v>
      </c>
      <c r="O61" s="668">
        <v>61</v>
      </c>
      <c r="P61" s="683">
        <v>16</v>
      </c>
      <c r="Q61" s="683">
        <v>32</v>
      </c>
      <c r="R61" s="676">
        <v>21</v>
      </c>
      <c r="T61" s="361"/>
    </row>
    <row r="62" spans="1:20" ht="15" customHeight="1">
      <c r="A62" s="964"/>
      <c r="B62" s="967"/>
      <c r="C62" s="663" t="s">
        <v>58</v>
      </c>
      <c r="D62" s="671">
        <v>4200</v>
      </c>
      <c r="E62" s="671">
        <v>119</v>
      </c>
      <c r="F62" s="672">
        <v>668</v>
      </c>
      <c r="G62" s="671">
        <v>800</v>
      </c>
      <c r="H62" s="672">
        <v>794</v>
      </c>
      <c r="I62" s="672">
        <v>688</v>
      </c>
      <c r="J62" s="672">
        <v>460</v>
      </c>
      <c r="K62" s="672">
        <v>264</v>
      </c>
      <c r="L62" s="671">
        <v>149</v>
      </c>
      <c r="M62" s="672">
        <v>84</v>
      </c>
      <c r="N62" s="672">
        <v>37</v>
      </c>
      <c r="O62" s="672">
        <v>20</v>
      </c>
      <c r="P62" s="680">
        <v>6</v>
      </c>
      <c r="Q62" s="680">
        <v>3</v>
      </c>
      <c r="R62" s="678">
        <v>108</v>
      </c>
      <c r="T62" s="361"/>
    </row>
    <row r="63" spans="1:20" ht="15" customHeight="1">
      <c r="A63" s="964"/>
      <c r="B63" s="968" t="s">
        <v>419</v>
      </c>
      <c r="C63" s="663" t="s">
        <v>56</v>
      </c>
      <c r="D63" s="671">
        <v>2804</v>
      </c>
      <c r="E63" s="671">
        <v>1</v>
      </c>
      <c r="F63" s="672">
        <v>123</v>
      </c>
      <c r="G63" s="671">
        <v>449</v>
      </c>
      <c r="H63" s="672">
        <v>591</v>
      </c>
      <c r="I63" s="672">
        <v>585</v>
      </c>
      <c r="J63" s="672">
        <v>403</v>
      </c>
      <c r="K63" s="672">
        <v>281</v>
      </c>
      <c r="L63" s="671">
        <v>149</v>
      </c>
      <c r="M63" s="672">
        <v>91</v>
      </c>
      <c r="N63" s="672">
        <v>58</v>
      </c>
      <c r="O63" s="672">
        <v>36</v>
      </c>
      <c r="P63" s="680">
        <v>11</v>
      </c>
      <c r="Q63" s="680">
        <v>17</v>
      </c>
      <c r="R63" s="678">
        <v>9</v>
      </c>
      <c r="T63" s="361"/>
    </row>
    <row r="64" spans="1:20" ht="15" customHeight="1">
      <c r="A64" s="964"/>
      <c r="B64" s="969"/>
      <c r="C64" s="663" t="s">
        <v>58</v>
      </c>
      <c r="D64" s="671">
        <v>2804</v>
      </c>
      <c r="E64" s="671">
        <v>86</v>
      </c>
      <c r="F64" s="672">
        <v>446</v>
      </c>
      <c r="G64" s="671">
        <v>512</v>
      </c>
      <c r="H64" s="672">
        <v>545</v>
      </c>
      <c r="I64" s="672">
        <v>468</v>
      </c>
      <c r="J64" s="672">
        <v>310</v>
      </c>
      <c r="K64" s="672">
        <v>175</v>
      </c>
      <c r="L64" s="671">
        <v>102</v>
      </c>
      <c r="M64" s="672">
        <v>62</v>
      </c>
      <c r="N64" s="672">
        <v>22</v>
      </c>
      <c r="O64" s="672">
        <v>15</v>
      </c>
      <c r="P64" s="680">
        <v>6</v>
      </c>
      <c r="Q64" s="680">
        <v>1</v>
      </c>
      <c r="R64" s="678">
        <v>54</v>
      </c>
      <c r="T64" s="361"/>
    </row>
    <row r="65" spans="1:20" ht="15" customHeight="1">
      <c r="A65" s="964"/>
      <c r="B65" s="968" t="s">
        <v>420</v>
      </c>
      <c r="C65" s="663" t="s">
        <v>56</v>
      </c>
      <c r="D65" s="671">
        <v>775</v>
      </c>
      <c r="E65" s="671" t="s">
        <v>161</v>
      </c>
      <c r="F65" s="672">
        <v>22</v>
      </c>
      <c r="G65" s="671">
        <v>104</v>
      </c>
      <c r="H65" s="672">
        <v>188</v>
      </c>
      <c r="I65" s="672">
        <v>155</v>
      </c>
      <c r="J65" s="672">
        <v>107</v>
      </c>
      <c r="K65" s="672">
        <v>78</v>
      </c>
      <c r="L65" s="671">
        <v>47</v>
      </c>
      <c r="M65" s="672">
        <v>33</v>
      </c>
      <c r="N65" s="672">
        <v>16</v>
      </c>
      <c r="O65" s="672">
        <v>12</v>
      </c>
      <c r="P65" s="680">
        <v>2</v>
      </c>
      <c r="Q65" s="680">
        <v>7</v>
      </c>
      <c r="R65" s="678">
        <v>4</v>
      </c>
      <c r="T65" s="361"/>
    </row>
    <row r="66" spans="1:20" ht="15" customHeight="1">
      <c r="A66" s="964"/>
      <c r="B66" s="969"/>
      <c r="C66" s="663" t="s">
        <v>58</v>
      </c>
      <c r="D66" s="671">
        <v>775</v>
      </c>
      <c r="E66" s="671">
        <v>15</v>
      </c>
      <c r="F66" s="672">
        <v>108</v>
      </c>
      <c r="G66" s="671">
        <v>164</v>
      </c>
      <c r="H66" s="672">
        <v>137</v>
      </c>
      <c r="I66" s="672">
        <v>131</v>
      </c>
      <c r="J66" s="672">
        <v>92</v>
      </c>
      <c r="K66" s="672">
        <v>58</v>
      </c>
      <c r="L66" s="671">
        <v>28</v>
      </c>
      <c r="M66" s="672">
        <v>16</v>
      </c>
      <c r="N66" s="672">
        <v>8</v>
      </c>
      <c r="O66" s="672">
        <v>2</v>
      </c>
      <c r="P66" s="680" t="s">
        <v>161</v>
      </c>
      <c r="Q66" s="680">
        <v>1</v>
      </c>
      <c r="R66" s="678">
        <v>15</v>
      </c>
      <c r="T66" s="361"/>
    </row>
    <row r="67" spans="1:20" ht="15" customHeight="1">
      <c r="A67" s="964"/>
      <c r="B67" s="968" t="s">
        <v>421</v>
      </c>
      <c r="C67" s="663" t="s">
        <v>56</v>
      </c>
      <c r="D67" s="671">
        <v>621</v>
      </c>
      <c r="E67" s="671">
        <v>1</v>
      </c>
      <c r="F67" s="672">
        <v>39</v>
      </c>
      <c r="G67" s="671">
        <v>115</v>
      </c>
      <c r="H67" s="672">
        <v>142</v>
      </c>
      <c r="I67" s="672">
        <v>95</v>
      </c>
      <c r="J67" s="672">
        <v>77</v>
      </c>
      <c r="K67" s="672">
        <v>63</v>
      </c>
      <c r="L67" s="671">
        <v>33</v>
      </c>
      <c r="M67" s="672">
        <v>16</v>
      </c>
      <c r="N67" s="672">
        <v>8</v>
      </c>
      <c r="O67" s="672">
        <v>13</v>
      </c>
      <c r="P67" s="680">
        <v>3</v>
      </c>
      <c r="Q67" s="680">
        <v>8</v>
      </c>
      <c r="R67" s="678">
        <v>8</v>
      </c>
      <c r="T67" s="361"/>
    </row>
    <row r="68" spans="1:20" ht="15" customHeight="1" thickBot="1">
      <c r="A68" s="965"/>
      <c r="B68" s="970"/>
      <c r="C68" s="664" t="s">
        <v>58</v>
      </c>
      <c r="D68" s="673">
        <v>621</v>
      </c>
      <c r="E68" s="673">
        <v>18</v>
      </c>
      <c r="F68" s="674">
        <v>114</v>
      </c>
      <c r="G68" s="673">
        <v>124</v>
      </c>
      <c r="H68" s="674">
        <v>112</v>
      </c>
      <c r="I68" s="674">
        <v>89</v>
      </c>
      <c r="J68" s="674">
        <v>58</v>
      </c>
      <c r="K68" s="674">
        <v>31</v>
      </c>
      <c r="L68" s="673">
        <v>19</v>
      </c>
      <c r="M68" s="674">
        <v>6</v>
      </c>
      <c r="N68" s="674">
        <v>7</v>
      </c>
      <c r="O68" s="674">
        <v>3</v>
      </c>
      <c r="P68" s="681" t="s">
        <v>161</v>
      </c>
      <c r="Q68" s="681">
        <v>1</v>
      </c>
      <c r="R68" s="682">
        <v>39</v>
      </c>
      <c r="T68" s="361"/>
    </row>
    <row r="69" spans="1:20" ht="15" customHeight="1">
      <c r="A69" s="800">
        <v>2019</v>
      </c>
      <c r="B69" s="966" t="s">
        <v>418</v>
      </c>
      <c r="C69" s="661" t="s">
        <v>56</v>
      </c>
      <c r="D69" s="667">
        <v>4091</v>
      </c>
      <c r="E69" s="667">
        <v>11</v>
      </c>
      <c r="F69" s="667">
        <v>152</v>
      </c>
      <c r="G69" s="668">
        <v>595</v>
      </c>
      <c r="H69" s="667">
        <v>826</v>
      </c>
      <c r="I69" s="668">
        <v>814</v>
      </c>
      <c r="J69" s="668">
        <v>618</v>
      </c>
      <c r="K69" s="668">
        <v>427</v>
      </c>
      <c r="L69" s="668">
        <v>246</v>
      </c>
      <c r="M69" s="667">
        <v>151</v>
      </c>
      <c r="N69" s="668">
        <v>78</v>
      </c>
      <c r="O69" s="668">
        <v>69</v>
      </c>
      <c r="P69" s="668">
        <v>31</v>
      </c>
      <c r="Q69" s="683">
        <v>48</v>
      </c>
      <c r="R69" s="676">
        <v>25</v>
      </c>
      <c r="T69" s="361"/>
    </row>
    <row r="70" spans="1:20" ht="15" customHeight="1">
      <c r="A70" s="964"/>
      <c r="B70" s="967"/>
      <c r="C70" s="663" t="s">
        <v>58</v>
      </c>
      <c r="D70" s="671">
        <v>4091</v>
      </c>
      <c r="E70" s="671">
        <v>98</v>
      </c>
      <c r="F70" s="671">
        <v>591</v>
      </c>
      <c r="G70" s="672">
        <v>762</v>
      </c>
      <c r="H70" s="671">
        <v>731</v>
      </c>
      <c r="I70" s="672">
        <v>699</v>
      </c>
      <c r="J70" s="672">
        <v>477</v>
      </c>
      <c r="K70" s="672">
        <v>291</v>
      </c>
      <c r="L70" s="672">
        <v>159</v>
      </c>
      <c r="M70" s="671">
        <v>94</v>
      </c>
      <c r="N70" s="672">
        <v>49</v>
      </c>
      <c r="O70" s="672">
        <v>24</v>
      </c>
      <c r="P70" s="672">
        <v>7</v>
      </c>
      <c r="Q70" s="680">
        <v>2</v>
      </c>
      <c r="R70" s="678">
        <v>107</v>
      </c>
      <c r="T70" s="361"/>
    </row>
    <row r="71" spans="1:20" ht="15" customHeight="1">
      <c r="A71" s="964"/>
      <c r="B71" s="968" t="s">
        <v>419</v>
      </c>
      <c r="C71" s="663" t="s">
        <v>56</v>
      </c>
      <c r="D71" s="671">
        <v>2625</v>
      </c>
      <c r="E71" s="671">
        <v>9</v>
      </c>
      <c r="F71" s="671">
        <v>98</v>
      </c>
      <c r="G71" s="672">
        <v>368</v>
      </c>
      <c r="H71" s="671">
        <v>533</v>
      </c>
      <c r="I71" s="672">
        <v>530</v>
      </c>
      <c r="J71" s="672">
        <v>391</v>
      </c>
      <c r="K71" s="672">
        <v>282</v>
      </c>
      <c r="L71" s="672">
        <v>164</v>
      </c>
      <c r="M71" s="671">
        <v>100</v>
      </c>
      <c r="N71" s="672">
        <v>46</v>
      </c>
      <c r="O71" s="672">
        <v>45</v>
      </c>
      <c r="P71" s="672">
        <v>22</v>
      </c>
      <c r="Q71" s="680">
        <v>24</v>
      </c>
      <c r="R71" s="678">
        <v>13</v>
      </c>
      <c r="T71" s="361"/>
    </row>
    <row r="72" spans="1:20" ht="15" customHeight="1">
      <c r="A72" s="964"/>
      <c r="B72" s="969"/>
      <c r="C72" s="663" t="s">
        <v>58</v>
      </c>
      <c r="D72" s="671">
        <v>2625</v>
      </c>
      <c r="E72" s="671">
        <v>60</v>
      </c>
      <c r="F72" s="671">
        <v>382</v>
      </c>
      <c r="G72" s="672">
        <v>491</v>
      </c>
      <c r="H72" s="671">
        <v>468</v>
      </c>
      <c r="I72" s="672">
        <v>472</v>
      </c>
      <c r="J72" s="672">
        <v>306</v>
      </c>
      <c r="K72" s="672">
        <v>194</v>
      </c>
      <c r="L72" s="672">
        <v>105</v>
      </c>
      <c r="M72" s="671">
        <v>57</v>
      </c>
      <c r="N72" s="672">
        <v>27</v>
      </c>
      <c r="O72" s="672">
        <v>11</v>
      </c>
      <c r="P72" s="672">
        <v>5</v>
      </c>
      <c r="Q72" s="680">
        <v>1</v>
      </c>
      <c r="R72" s="678">
        <v>46</v>
      </c>
      <c r="T72" s="361"/>
    </row>
    <row r="73" spans="1:20" ht="15" customHeight="1">
      <c r="A73" s="964"/>
      <c r="B73" s="968" t="s">
        <v>420</v>
      </c>
      <c r="C73" s="663" t="s">
        <v>56</v>
      </c>
      <c r="D73" s="671">
        <v>871</v>
      </c>
      <c r="E73" s="671" t="s">
        <v>161</v>
      </c>
      <c r="F73" s="671">
        <v>22</v>
      </c>
      <c r="G73" s="672">
        <v>129</v>
      </c>
      <c r="H73" s="671">
        <v>182</v>
      </c>
      <c r="I73" s="672">
        <v>174</v>
      </c>
      <c r="J73" s="672">
        <v>150</v>
      </c>
      <c r="K73" s="672">
        <v>87</v>
      </c>
      <c r="L73" s="672">
        <v>43</v>
      </c>
      <c r="M73" s="671">
        <v>31</v>
      </c>
      <c r="N73" s="672">
        <v>20</v>
      </c>
      <c r="O73" s="672">
        <v>12</v>
      </c>
      <c r="P73" s="672">
        <v>4</v>
      </c>
      <c r="Q73" s="680">
        <v>12</v>
      </c>
      <c r="R73" s="678">
        <v>5</v>
      </c>
      <c r="T73" s="361"/>
    </row>
    <row r="74" spans="1:20" ht="15" customHeight="1">
      <c r="A74" s="964"/>
      <c r="B74" s="969"/>
      <c r="C74" s="663" t="s">
        <v>58</v>
      </c>
      <c r="D74" s="671">
        <v>871</v>
      </c>
      <c r="E74" s="671">
        <v>18</v>
      </c>
      <c r="F74" s="671">
        <v>108</v>
      </c>
      <c r="G74" s="672">
        <v>169</v>
      </c>
      <c r="H74" s="671">
        <v>175</v>
      </c>
      <c r="I74" s="672">
        <v>138</v>
      </c>
      <c r="J74" s="672">
        <v>117</v>
      </c>
      <c r="K74" s="672">
        <v>54</v>
      </c>
      <c r="L74" s="672">
        <v>35</v>
      </c>
      <c r="M74" s="671">
        <v>19</v>
      </c>
      <c r="N74" s="672">
        <v>12</v>
      </c>
      <c r="O74" s="672">
        <v>7</v>
      </c>
      <c r="P74" s="672">
        <v>2</v>
      </c>
      <c r="Q74" s="680">
        <v>1</v>
      </c>
      <c r="R74" s="678">
        <v>16</v>
      </c>
      <c r="T74" s="361"/>
    </row>
    <row r="75" spans="1:20" ht="15" customHeight="1">
      <c r="A75" s="964"/>
      <c r="B75" s="968" t="s">
        <v>421</v>
      </c>
      <c r="C75" s="663" t="s">
        <v>56</v>
      </c>
      <c r="D75" s="671">
        <v>595</v>
      </c>
      <c r="E75" s="671">
        <v>2</v>
      </c>
      <c r="F75" s="671">
        <v>32</v>
      </c>
      <c r="G75" s="672">
        <v>98</v>
      </c>
      <c r="H75" s="671">
        <v>111</v>
      </c>
      <c r="I75" s="672">
        <v>110</v>
      </c>
      <c r="J75" s="672">
        <v>77</v>
      </c>
      <c r="K75" s="672">
        <v>58</v>
      </c>
      <c r="L75" s="672">
        <v>39</v>
      </c>
      <c r="M75" s="671">
        <v>20</v>
      </c>
      <c r="N75" s="672">
        <v>12</v>
      </c>
      <c r="O75" s="672">
        <v>12</v>
      </c>
      <c r="P75" s="672">
        <v>5</v>
      </c>
      <c r="Q75" s="680">
        <v>12</v>
      </c>
      <c r="R75" s="678">
        <v>7</v>
      </c>
      <c r="T75" s="361"/>
    </row>
    <row r="76" spans="1:20" ht="15" customHeight="1" thickBot="1">
      <c r="A76" s="965"/>
      <c r="B76" s="970"/>
      <c r="C76" s="664" t="s">
        <v>58</v>
      </c>
      <c r="D76" s="673">
        <v>595</v>
      </c>
      <c r="E76" s="673">
        <v>20</v>
      </c>
      <c r="F76" s="673">
        <v>101</v>
      </c>
      <c r="G76" s="674">
        <v>102</v>
      </c>
      <c r="H76" s="673">
        <v>88</v>
      </c>
      <c r="I76" s="674">
        <v>89</v>
      </c>
      <c r="J76" s="674">
        <v>54</v>
      </c>
      <c r="K76" s="674">
        <v>43</v>
      </c>
      <c r="L76" s="674">
        <v>19</v>
      </c>
      <c r="M76" s="673">
        <v>18</v>
      </c>
      <c r="N76" s="674">
        <v>10</v>
      </c>
      <c r="O76" s="674">
        <v>6</v>
      </c>
      <c r="P76" s="674" t="s">
        <v>161</v>
      </c>
      <c r="Q76" s="681" t="s">
        <v>161</v>
      </c>
      <c r="R76" s="682">
        <v>45</v>
      </c>
      <c r="T76" s="361"/>
    </row>
    <row r="77" spans="1:20" ht="15" customHeight="1">
      <c r="A77" s="800">
        <v>2020</v>
      </c>
      <c r="B77" s="966" t="s">
        <v>418</v>
      </c>
      <c r="C77" s="661" t="s">
        <v>56</v>
      </c>
      <c r="D77" s="667">
        <v>3917</v>
      </c>
      <c r="E77" s="667">
        <v>5</v>
      </c>
      <c r="F77" s="668">
        <v>154</v>
      </c>
      <c r="G77" s="667">
        <v>571</v>
      </c>
      <c r="H77" s="668">
        <v>794</v>
      </c>
      <c r="I77" s="668">
        <v>753</v>
      </c>
      <c r="J77" s="668">
        <v>631</v>
      </c>
      <c r="K77" s="668">
        <v>386</v>
      </c>
      <c r="L77" s="667">
        <v>250</v>
      </c>
      <c r="M77" s="668">
        <v>152</v>
      </c>
      <c r="N77" s="668">
        <v>78</v>
      </c>
      <c r="O77" s="668">
        <v>50</v>
      </c>
      <c r="P77" s="683">
        <v>33</v>
      </c>
      <c r="Q77" s="683">
        <v>37</v>
      </c>
      <c r="R77" s="676">
        <v>23</v>
      </c>
      <c r="T77" s="361"/>
    </row>
    <row r="78" spans="1:20" ht="15" customHeight="1">
      <c r="A78" s="964"/>
      <c r="B78" s="967"/>
      <c r="C78" s="663" t="s">
        <v>58</v>
      </c>
      <c r="D78" s="671">
        <v>3917</v>
      </c>
      <c r="E78" s="671">
        <v>79</v>
      </c>
      <c r="F78" s="672">
        <v>524</v>
      </c>
      <c r="G78" s="671">
        <v>768</v>
      </c>
      <c r="H78" s="672">
        <v>698</v>
      </c>
      <c r="I78" s="672">
        <v>709</v>
      </c>
      <c r="J78" s="672">
        <v>420</v>
      </c>
      <c r="K78" s="672">
        <v>297</v>
      </c>
      <c r="L78" s="671">
        <v>161</v>
      </c>
      <c r="M78" s="672">
        <v>89</v>
      </c>
      <c r="N78" s="672">
        <v>49</v>
      </c>
      <c r="O78" s="672">
        <v>19</v>
      </c>
      <c r="P78" s="680">
        <v>11</v>
      </c>
      <c r="Q78" s="680">
        <v>6</v>
      </c>
      <c r="R78" s="678">
        <v>87</v>
      </c>
      <c r="T78" s="361"/>
    </row>
    <row r="79" spans="1:20" ht="15" customHeight="1">
      <c r="A79" s="964"/>
      <c r="B79" s="968" t="s">
        <v>419</v>
      </c>
      <c r="C79" s="663" t="s">
        <v>56</v>
      </c>
      <c r="D79" s="671">
        <v>2592</v>
      </c>
      <c r="E79" s="671">
        <v>4</v>
      </c>
      <c r="F79" s="672">
        <v>89</v>
      </c>
      <c r="G79" s="671">
        <v>357</v>
      </c>
      <c r="H79" s="672">
        <v>525</v>
      </c>
      <c r="I79" s="672">
        <v>524</v>
      </c>
      <c r="J79" s="672">
        <v>433</v>
      </c>
      <c r="K79" s="672">
        <v>252</v>
      </c>
      <c r="L79" s="671">
        <v>168</v>
      </c>
      <c r="M79" s="672">
        <v>99</v>
      </c>
      <c r="N79" s="672">
        <v>52</v>
      </c>
      <c r="O79" s="672">
        <v>32</v>
      </c>
      <c r="P79" s="680">
        <v>23</v>
      </c>
      <c r="Q79" s="680">
        <v>22</v>
      </c>
      <c r="R79" s="678">
        <v>12</v>
      </c>
      <c r="T79" s="361"/>
    </row>
    <row r="80" spans="1:20" ht="15" customHeight="1">
      <c r="A80" s="964"/>
      <c r="B80" s="969"/>
      <c r="C80" s="663" t="s">
        <v>58</v>
      </c>
      <c r="D80" s="671">
        <v>2592</v>
      </c>
      <c r="E80" s="671">
        <v>51</v>
      </c>
      <c r="F80" s="672">
        <v>331</v>
      </c>
      <c r="G80" s="671">
        <v>485</v>
      </c>
      <c r="H80" s="672">
        <v>471</v>
      </c>
      <c r="I80" s="672">
        <v>505</v>
      </c>
      <c r="J80" s="672">
        <v>289</v>
      </c>
      <c r="K80" s="672">
        <v>197</v>
      </c>
      <c r="L80" s="671">
        <v>106</v>
      </c>
      <c r="M80" s="672">
        <v>59</v>
      </c>
      <c r="N80" s="672">
        <v>28</v>
      </c>
      <c r="O80" s="672">
        <v>15</v>
      </c>
      <c r="P80" s="680">
        <v>6</v>
      </c>
      <c r="Q80" s="680">
        <v>5</v>
      </c>
      <c r="R80" s="678">
        <v>44</v>
      </c>
      <c r="T80" s="361"/>
    </row>
    <row r="81" spans="1:20" ht="15" customHeight="1">
      <c r="A81" s="964"/>
      <c r="B81" s="968" t="s">
        <v>420</v>
      </c>
      <c r="C81" s="663" t="s">
        <v>56</v>
      </c>
      <c r="D81" s="671">
        <v>795</v>
      </c>
      <c r="E81" s="671">
        <v>1</v>
      </c>
      <c r="F81" s="672">
        <v>33</v>
      </c>
      <c r="G81" s="671">
        <v>115</v>
      </c>
      <c r="H81" s="672">
        <v>162</v>
      </c>
      <c r="I81" s="672">
        <v>149</v>
      </c>
      <c r="J81" s="672">
        <v>118</v>
      </c>
      <c r="K81" s="672">
        <v>84</v>
      </c>
      <c r="L81" s="671">
        <v>49</v>
      </c>
      <c r="M81" s="672">
        <v>33</v>
      </c>
      <c r="N81" s="672">
        <v>15</v>
      </c>
      <c r="O81" s="672">
        <v>12</v>
      </c>
      <c r="P81" s="680">
        <v>7</v>
      </c>
      <c r="Q81" s="680">
        <v>10</v>
      </c>
      <c r="R81" s="678">
        <v>7</v>
      </c>
      <c r="T81" s="361"/>
    </row>
    <row r="82" spans="1:20" ht="15" customHeight="1">
      <c r="A82" s="964"/>
      <c r="B82" s="969"/>
      <c r="C82" s="663" t="s">
        <v>58</v>
      </c>
      <c r="D82" s="671">
        <v>795</v>
      </c>
      <c r="E82" s="671">
        <v>13</v>
      </c>
      <c r="F82" s="672">
        <v>108</v>
      </c>
      <c r="G82" s="671">
        <v>170</v>
      </c>
      <c r="H82" s="672">
        <v>143</v>
      </c>
      <c r="I82" s="672">
        <v>132</v>
      </c>
      <c r="J82" s="672">
        <v>81</v>
      </c>
      <c r="K82" s="672">
        <v>57</v>
      </c>
      <c r="L82" s="671">
        <v>36</v>
      </c>
      <c r="M82" s="672">
        <v>16</v>
      </c>
      <c r="N82" s="672">
        <v>14</v>
      </c>
      <c r="O82" s="672">
        <v>3</v>
      </c>
      <c r="P82" s="680">
        <v>5</v>
      </c>
      <c r="Q82" s="680">
        <v>1</v>
      </c>
      <c r="R82" s="678">
        <v>16</v>
      </c>
      <c r="T82" s="361"/>
    </row>
    <row r="83" spans="1:20" ht="15" customHeight="1">
      <c r="A83" s="964"/>
      <c r="B83" s="968" t="s">
        <v>421</v>
      </c>
      <c r="C83" s="663" t="s">
        <v>56</v>
      </c>
      <c r="D83" s="671">
        <v>530</v>
      </c>
      <c r="E83" s="671" t="s">
        <v>161</v>
      </c>
      <c r="F83" s="672">
        <v>32</v>
      </c>
      <c r="G83" s="671">
        <v>99</v>
      </c>
      <c r="H83" s="672">
        <v>107</v>
      </c>
      <c r="I83" s="672">
        <v>80</v>
      </c>
      <c r="J83" s="672">
        <v>80</v>
      </c>
      <c r="K83" s="672">
        <v>50</v>
      </c>
      <c r="L83" s="671">
        <v>33</v>
      </c>
      <c r="M83" s="672">
        <v>20</v>
      </c>
      <c r="N83" s="672">
        <v>11</v>
      </c>
      <c r="O83" s="672">
        <v>6</v>
      </c>
      <c r="P83" s="680">
        <v>3</v>
      </c>
      <c r="Q83" s="680">
        <v>5</v>
      </c>
      <c r="R83" s="678">
        <v>4</v>
      </c>
      <c r="T83" s="361"/>
    </row>
    <row r="84" spans="1:20" ht="15" customHeight="1" thickBot="1">
      <c r="A84" s="965"/>
      <c r="B84" s="970"/>
      <c r="C84" s="664" t="s">
        <v>58</v>
      </c>
      <c r="D84" s="673">
        <v>530</v>
      </c>
      <c r="E84" s="673">
        <v>15</v>
      </c>
      <c r="F84" s="674">
        <v>85</v>
      </c>
      <c r="G84" s="673">
        <v>113</v>
      </c>
      <c r="H84" s="674">
        <v>84</v>
      </c>
      <c r="I84" s="674">
        <v>72</v>
      </c>
      <c r="J84" s="674">
        <v>50</v>
      </c>
      <c r="K84" s="674">
        <v>43</v>
      </c>
      <c r="L84" s="673">
        <v>19</v>
      </c>
      <c r="M84" s="674">
        <v>14</v>
      </c>
      <c r="N84" s="674">
        <v>7</v>
      </c>
      <c r="O84" s="674">
        <v>1</v>
      </c>
      <c r="P84" s="681" t="s">
        <v>161</v>
      </c>
      <c r="Q84" s="681" t="s">
        <v>161</v>
      </c>
      <c r="R84" s="682">
        <v>27</v>
      </c>
      <c r="T84" s="361"/>
    </row>
    <row r="85" spans="1:20" ht="15" customHeight="1">
      <c r="A85" s="800" t="s">
        <v>463</v>
      </c>
      <c r="B85" s="966" t="s">
        <v>418</v>
      </c>
      <c r="C85" s="661" t="s">
        <v>56</v>
      </c>
      <c r="D85" s="667">
        <v>5396</v>
      </c>
      <c r="E85" s="667">
        <v>8</v>
      </c>
      <c r="F85" s="668">
        <v>169</v>
      </c>
      <c r="G85" s="667">
        <v>669</v>
      </c>
      <c r="H85" s="668">
        <v>1032</v>
      </c>
      <c r="I85" s="668">
        <v>1018</v>
      </c>
      <c r="J85" s="668">
        <v>922</v>
      </c>
      <c r="K85" s="668">
        <v>645</v>
      </c>
      <c r="L85" s="667">
        <v>349</v>
      </c>
      <c r="M85" s="668">
        <v>262</v>
      </c>
      <c r="N85" s="668">
        <v>130</v>
      </c>
      <c r="O85" s="668">
        <v>85</v>
      </c>
      <c r="P85" s="675">
        <v>41</v>
      </c>
      <c r="Q85" s="675">
        <v>37</v>
      </c>
      <c r="R85" s="676">
        <v>29</v>
      </c>
      <c r="T85" s="361"/>
    </row>
    <row r="86" spans="1:20" ht="15" customHeight="1">
      <c r="A86" s="964"/>
      <c r="B86" s="967"/>
      <c r="C86" s="663" t="s">
        <v>58</v>
      </c>
      <c r="D86" s="669">
        <v>5396</v>
      </c>
      <c r="E86" s="669">
        <v>97</v>
      </c>
      <c r="F86" s="670">
        <v>664</v>
      </c>
      <c r="G86" s="669">
        <v>960</v>
      </c>
      <c r="H86" s="670">
        <v>961</v>
      </c>
      <c r="I86" s="670">
        <v>933</v>
      </c>
      <c r="J86" s="670">
        <v>716</v>
      </c>
      <c r="K86" s="670">
        <v>453</v>
      </c>
      <c r="L86" s="669">
        <v>237</v>
      </c>
      <c r="M86" s="670">
        <v>158</v>
      </c>
      <c r="N86" s="670">
        <v>63</v>
      </c>
      <c r="O86" s="670">
        <v>31</v>
      </c>
      <c r="P86" s="677">
        <v>15</v>
      </c>
      <c r="Q86" s="677">
        <v>6</v>
      </c>
      <c r="R86" s="678">
        <v>102</v>
      </c>
      <c r="T86" s="361"/>
    </row>
    <row r="87" spans="1:20" ht="15" customHeight="1">
      <c r="A87" s="964"/>
      <c r="B87" s="968" t="s">
        <v>419</v>
      </c>
      <c r="C87" s="663" t="s">
        <v>56</v>
      </c>
      <c r="D87" s="671">
        <v>3573</v>
      </c>
      <c r="E87" s="671">
        <v>6</v>
      </c>
      <c r="F87" s="672">
        <v>108</v>
      </c>
      <c r="G87" s="671">
        <v>437</v>
      </c>
      <c r="H87" s="672">
        <v>668</v>
      </c>
      <c r="I87" s="672">
        <v>670</v>
      </c>
      <c r="J87" s="672">
        <v>643</v>
      </c>
      <c r="K87" s="672">
        <v>455</v>
      </c>
      <c r="L87" s="671">
        <v>222</v>
      </c>
      <c r="M87" s="672">
        <v>175</v>
      </c>
      <c r="N87" s="672">
        <v>82</v>
      </c>
      <c r="O87" s="672">
        <v>47</v>
      </c>
      <c r="P87" s="679">
        <v>23</v>
      </c>
      <c r="Q87" s="679">
        <v>21</v>
      </c>
      <c r="R87" s="678">
        <v>16</v>
      </c>
      <c r="T87" s="361"/>
    </row>
    <row r="88" spans="1:20" ht="15" customHeight="1">
      <c r="A88" s="964"/>
      <c r="B88" s="969"/>
      <c r="C88" s="663" t="s">
        <v>58</v>
      </c>
      <c r="D88" s="671">
        <v>3573</v>
      </c>
      <c r="E88" s="671">
        <v>62</v>
      </c>
      <c r="F88" s="672">
        <v>425</v>
      </c>
      <c r="G88" s="671">
        <v>602</v>
      </c>
      <c r="H88" s="672">
        <v>649</v>
      </c>
      <c r="I88" s="672">
        <v>635</v>
      </c>
      <c r="J88" s="672">
        <v>513</v>
      </c>
      <c r="K88" s="672">
        <v>319</v>
      </c>
      <c r="L88" s="671">
        <v>152</v>
      </c>
      <c r="M88" s="672">
        <v>93</v>
      </c>
      <c r="N88" s="672">
        <v>42</v>
      </c>
      <c r="O88" s="672">
        <v>18</v>
      </c>
      <c r="P88" s="679">
        <v>8</v>
      </c>
      <c r="Q88" s="679">
        <v>3</v>
      </c>
      <c r="R88" s="678">
        <v>52</v>
      </c>
      <c r="T88" s="361"/>
    </row>
    <row r="89" spans="1:20" ht="15" customHeight="1">
      <c r="A89" s="964"/>
      <c r="B89" s="968" t="s">
        <v>420</v>
      </c>
      <c r="C89" s="663" t="s">
        <v>56</v>
      </c>
      <c r="D89" s="671">
        <v>1084</v>
      </c>
      <c r="E89" s="671">
        <v>1</v>
      </c>
      <c r="F89" s="672">
        <v>33</v>
      </c>
      <c r="G89" s="671">
        <v>127</v>
      </c>
      <c r="H89" s="672">
        <v>203</v>
      </c>
      <c r="I89" s="672">
        <v>215</v>
      </c>
      <c r="J89" s="672">
        <v>172</v>
      </c>
      <c r="K89" s="672">
        <v>120</v>
      </c>
      <c r="L89" s="671">
        <v>83</v>
      </c>
      <c r="M89" s="672">
        <v>60</v>
      </c>
      <c r="N89" s="672">
        <v>28</v>
      </c>
      <c r="O89" s="672">
        <v>20</v>
      </c>
      <c r="P89" s="680">
        <v>10</v>
      </c>
      <c r="Q89" s="680">
        <v>7</v>
      </c>
      <c r="R89" s="678">
        <v>5</v>
      </c>
      <c r="T89" s="361"/>
    </row>
    <row r="90" spans="1:20" ht="15" customHeight="1">
      <c r="A90" s="964"/>
      <c r="B90" s="969"/>
      <c r="C90" s="663" t="s">
        <v>58</v>
      </c>
      <c r="D90" s="671">
        <v>1084</v>
      </c>
      <c r="E90" s="671">
        <v>17</v>
      </c>
      <c r="F90" s="672">
        <v>125</v>
      </c>
      <c r="G90" s="671">
        <v>219</v>
      </c>
      <c r="H90" s="672">
        <v>180</v>
      </c>
      <c r="I90" s="672">
        <v>193</v>
      </c>
      <c r="J90" s="672">
        <v>131</v>
      </c>
      <c r="K90" s="672">
        <v>87</v>
      </c>
      <c r="L90" s="671">
        <v>54</v>
      </c>
      <c r="M90" s="672">
        <v>38</v>
      </c>
      <c r="N90" s="672">
        <v>11</v>
      </c>
      <c r="O90" s="672">
        <v>6</v>
      </c>
      <c r="P90" s="680">
        <v>4</v>
      </c>
      <c r="Q90" s="680">
        <v>1</v>
      </c>
      <c r="R90" s="678">
        <v>18</v>
      </c>
      <c r="T90" s="361"/>
    </row>
    <row r="91" spans="1:20" ht="15" customHeight="1">
      <c r="A91" s="964"/>
      <c r="B91" s="968" t="s">
        <v>421</v>
      </c>
      <c r="C91" s="663" t="s">
        <v>56</v>
      </c>
      <c r="D91" s="671">
        <v>739</v>
      </c>
      <c r="E91" s="671">
        <v>1</v>
      </c>
      <c r="F91" s="672">
        <v>28</v>
      </c>
      <c r="G91" s="671">
        <v>105</v>
      </c>
      <c r="H91" s="672">
        <v>161</v>
      </c>
      <c r="I91" s="672">
        <v>133</v>
      </c>
      <c r="J91" s="672">
        <v>107</v>
      </c>
      <c r="K91" s="672">
        <v>70</v>
      </c>
      <c r="L91" s="671">
        <v>44</v>
      </c>
      <c r="M91" s="672">
        <v>27</v>
      </c>
      <c r="N91" s="672">
        <v>20</v>
      </c>
      <c r="O91" s="672">
        <v>18</v>
      </c>
      <c r="P91" s="680">
        <v>8</v>
      </c>
      <c r="Q91" s="680">
        <v>9</v>
      </c>
      <c r="R91" s="678">
        <v>8</v>
      </c>
      <c r="T91" s="361"/>
    </row>
    <row r="92" spans="1:20" ht="15" customHeight="1" thickBot="1">
      <c r="A92" s="965"/>
      <c r="B92" s="970"/>
      <c r="C92" s="714" t="s">
        <v>58</v>
      </c>
      <c r="D92" s="673">
        <v>739</v>
      </c>
      <c r="E92" s="673">
        <v>18</v>
      </c>
      <c r="F92" s="674">
        <v>114</v>
      </c>
      <c r="G92" s="673">
        <v>139</v>
      </c>
      <c r="H92" s="674">
        <v>132</v>
      </c>
      <c r="I92" s="674">
        <v>105</v>
      </c>
      <c r="J92" s="674">
        <v>72</v>
      </c>
      <c r="K92" s="674">
        <v>47</v>
      </c>
      <c r="L92" s="673">
        <v>31</v>
      </c>
      <c r="M92" s="674">
        <v>27</v>
      </c>
      <c r="N92" s="674">
        <v>10</v>
      </c>
      <c r="O92" s="674">
        <v>7</v>
      </c>
      <c r="P92" s="681">
        <v>3</v>
      </c>
      <c r="Q92" s="681">
        <v>2</v>
      </c>
      <c r="R92" s="682">
        <v>32</v>
      </c>
      <c r="T92" s="361"/>
    </row>
    <row r="93" spans="1:20" ht="15" customHeight="1">
      <c r="A93" s="964" t="s">
        <v>491</v>
      </c>
      <c r="B93" s="972" t="s">
        <v>418</v>
      </c>
      <c r="C93" s="662" t="s">
        <v>56</v>
      </c>
      <c r="D93" s="667">
        <v>5444</v>
      </c>
      <c r="E93" s="667">
        <v>6</v>
      </c>
      <c r="F93" s="668">
        <v>203</v>
      </c>
      <c r="G93" s="667">
        <v>669</v>
      </c>
      <c r="H93" s="668">
        <v>1037</v>
      </c>
      <c r="I93" s="668">
        <v>1018</v>
      </c>
      <c r="J93" s="668">
        <v>920</v>
      </c>
      <c r="K93" s="668">
        <v>654</v>
      </c>
      <c r="L93" s="667">
        <v>367</v>
      </c>
      <c r="M93" s="668">
        <v>240</v>
      </c>
      <c r="N93" s="668">
        <v>124</v>
      </c>
      <c r="O93" s="668">
        <v>76</v>
      </c>
      <c r="P93" s="683">
        <v>46</v>
      </c>
      <c r="Q93" s="683">
        <v>54</v>
      </c>
      <c r="R93" s="676">
        <v>30</v>
      </c>
      <c r="T93" s="361"/>
    </row>
    <row r="94" spans="1:20" ht="15" customHeight="1">
      <c r="A94" s="964"/>
      <c r="B94" s="967"/>
      <c r="C94" s="663" t="s">
        <v>58</v>
      </c>
      <c r="D94" s="671">
        <v>5444</v>
      </c>
      <c r="E94" s="671">
        <v>81</v>
      </c>
      <c r="F94" s="672">
        <v>643</v>
      </c>
      <c r="G94" s="671">
        <v>1031</v>
      </c>
      <c r="H94" s="672">
        <v>969</v>
      </c>
      <c r="I94" s="672">
        <v>885</v>
      </c>
      <c r="J94" s="672">
        <v>754</v>
      </c>
      <c r="K94" s="672">
        <v>451</v>
      </c>
      <c r="L94" s="671">
        <v>239</v>
      </c>
      <c r="M94" s="672">
        <v>144</v>
      </c>
      <c r="N94" s="672">
        <v>70</v>
      </c>
      <c r="O94" s="672">
        <v>33</v>
      </c>
      <c r="P94" s="680">
        <v>6</v>
      </c>
      <c r="Q94" s="680">
        <v>5</v>
      </c>
      <c r="R94" s="678">
        <v>133</v>
      </c>
      <c r="T94" s="361"/>
    </row>
    <row r="95" spans="1:20" ht="15" customHeight="1">
      <c r="A95" s="964"/>
      <c r="B95" s="968" t="s">
        <v>419</v>
      </c>
      <c r="C95" s="663" t="s">
        <v>56</v>
      </c>
      <c r="D95" s="671">
        <v>3536</v>
      </c>
      <c r="E95" s="671">
        <v>6</v>
      </c>
      <c r="F95" s="672">
        <v>130</v>
      </c>
      <c r="G95" s="671">
        <v>434</v>
      </c>
      <c r="H95" s="672">
        <v>668</v>
      </c>
      <c r="I95" s="672">
        <v>668</v>
      </c>
      <c r="J95" s="672">
        <v>603</v>
      </c>
      <c r="K95" s="672">
        <v>427</v>
      </c>
      <c r="L95" s="671">
        <v>240</v>
      </c>
      <c r="M95" s="672">
        <v>161</v>
      </c>
      <c r="N95" s="672">
        <v>73</v>
      </c>
      <c r="O95" s="672">
        <v>48</v>
      </c>
      <c r="P95" s="680">
        <v>24</v>
      </c>
      <c r="Q95" s="680">
        <v>32</v>
      </c>
      <c r="R95" s="678">
        <v>22</v>
      </c>
      <c r="T95" s="361"/>
    </row>
    <row r="96" spans="1:20" ht="15" customHeight="1">
      <c r="A96" s="964"/>
      <c r="B96" s="969"/>
      <c r="C96" s="663" t="s">
        <v>58</v>
      </c>
      <c r="D96" s="671">
        <v>3536</v>
      </c>
      <c r="E96" s="671">
        <v>55</v>
      </c>
      <c r="F96" s="672">
        <v>408</v>
      </c>
      <c r="G96" s="671">
        <v>658</v>
      </c>
      <c r="H96" s="672">
        <v>622</v>
      </c>
      <c r="I96" s="672">
        <v>606</v>
      </c>
      <c r="J96" s="672">
        <v>510</v>
      </c>
      <c r="K96" s="672">
        <v>302</v>
      </c>
      <c r="L96" s="671">
        <v>153</v>
      </c>
      <c r="M96" s="672">
        <v>85</v>
      </c>
      <c r="N96" s="672">
        <v>45</v>
      </c>
      <c r="O96" s="672">
        <v>16</v>
      </c>
      <c r="P96" s="680">
        <v>5</v>
      </c>
      <c r="Q96" s="680">
        <v>3</v>
      </c>
      <c r="R96" s="678">
        <v>68</v>
      </c>
      <c r="T96" s="361"/>
    </row>
    <row r="97" spans="1:20" ht="15" customHeight="1">
      <c r="A97" s="964"/>
      <c r="B97" s="968" t="s">
        <v>420</v>
      </c>
      <c r="C97" s="663" t="s">
        <v>56</v>
      </c>
      <c r="D97" s="671">
        <v>1050</v>
      </c>
      <c r="E97" s="671" t="s">
        <v>161</v>
      </c>
      <c r="F97" s="672">
        <v>27</v>
      </c>
      <c r="G97" s="671">
        <v>122</v>
      </c>
      <c r="H97" s="672">
        <v>207</v>
      </c>
      <c r="I97" s="672">
        <v>192</v>
      </c>
      <c r="J97" s="672">
        <v>158</v>
      </c>
      <c r="K97" s="672">
        <v>147</v>
      </c>
      <c r="L97" s="671">
        <v>73</v>
      </c>
      <c r="M97" s="672">
        <v>52</v>
      </c>
      <c r="N97" s="672">
        <v>31</v>
      </c>
      <c r="O97" s="672">
        <v>17</v>
      </c>
      <c r="P97" s="680">
        <v>10</v>
      </c>
      <c r="Q97" s="680">
        <v>9</v>
      </c>
      <c r="R97" s="678">
        <v>5</v>
      </c>
      <c r="T97" s="361"/>
    </row>
    <row r="98" spans="1:20" ht="15" customHeight="1">
      <c r="A98" s="964"/>
      <c r="B98" s="969"/>
      <c r="C98" s="663" t="s">
        <v>58</v>
      </c>
      <c r="D98" s="671">
        <v>1050</v>
      </c>
      <c r="E98" s="671">
        <v>12</v>
      </c>
      <c r="F98" s="672">
        <v>106</v>
      </c>
      <c r="G98" s="671">
        <v>205</v>
      </c>
      <c r="H98" s="672">
        <v>197</v>
      </c>
      <c r="I98" s="672">
        <v>162</v>
      </c>
      <c r="J98" s="672">
        <v>143</v>
      </c>
      <c r="K98" s="672">
        <v>92</v>
      </c>
      <c r="L98" s="671">
        <v>50</v>
      </c>
      <c r="M98" s="672">
        <v>32</v>
      </c>
      <c r="N98" s="672">
        <v>15</v>
      </c>
      <c r="O98" s="672">
        <v>9</v>
      </c>
      <c r="P98" s="680" t="s">
        <v>161</v>
      </c>
      <c r="Q98" s="680">
        <v>2</v>
      </c>
      <c r="R98" s="678">
        <v>25</v>
      </c>
      <c r="T98" s="361"/>
    </row>
    <row r="99" spans="1:20" ht="15" customHeight="1">
      <c r="A99" s="964"/>
      <c r="B99" s="968" t="s">
        <v>421</v>
      </c>
      <c r="C99" s="663" t="s">
        <v>56</v>
      </c>
      <c r="D99" s="671">
        <v>858</v>
      </c>
      <c r="E99" s="671" t="s">
        <v>161</v>
      </c>
      <c r="F99" s="672">
        <v>46</v>
      </c>
      <c r="G99" s="671">
        <v>113</v>
      </c>
      <c r="H99" s="672">
        <v>162</v>
      </c>
      <c r="I99" s="672">
        <v>158</v>
      </c>
      <c r="J99" s="672">
        <v>159</v>
      </c>
      <c r="K99" s="672">
        <v>80</v>
      </c>
      <c r="L99" s="671">
        <v>54</v>
      </c>
      <c r="M99" s="672">
        <v>27</v>
      </c>
      <c r="N99" s="672">
        <v>20</v>
      </c>
      <c r="O99" s="672">
        <v>11</v>
      </c>
      <c r="P99" s="680">
        <v>12</v>
      </c>
      <c r="Q99" s="680">
        <v>13</v>
      </c>
      <c r="R99" s="678">
        <v>3</v>
      </c>
      <c r="T99" s="361"/>
    </row>
    <row r="100" spans="1:20" ht="15" customHeight="1" thickBot="1">
      <c r="A100" s="965"/>
      <c r="B100" s="970"/>
      <c r="C100" s="664" t="s">
        <v>58</v>
      </c>
      <c r="D100" s="673">
        <v>858</v>
      </c>
      <c r="E100" s="673">
        <v>14</v>
      </c>
      <c r="F100" s="674">
        <v>129</v>
      </c>
      <c r="G100" s="673">
        <v>168</v>
      </c>
      <c r="H100" s="674">
        <v>150</v>
      </c>
      <c r="I100" s="674">
        <v>117</v>
      </c>
      <c r="J100" s="674">
        <v>101</v>
      </c>
      <c r="K100" s="674">
        <v>57</v>
      </c>
      <c r="L100" s="673">
        <v>36</v>
      </c>
      <c r="M100" s="674">
        <v>27</v>
      </c>
      <c r="N100" s="674">
        <v>10</v>
      </c>
      <c r="O100" s="674">
        <v>8</v>
      </c>
      <c r="P100" s="681">
        <v>1</v>
      </c>
      <c r="Q100" s="681" t="s">
        <v>161</v>
      </c>
      <c r="R100" s="682">
        <v>40</v>
      </c>
      <c r="T100" s="361"/>
    </row>
    <row r="101" spans="1:20" ht="15" customHeight="1">
      <c r="A101" s="964">
        <v>2023</v>
      </c>
      <c r="B101" s="972" t="s">
        <v>418</v>
      </c>
      <c r="C101" s="661" t="s">
        <v>56</v>
      </c>
      <c r="D101" s="667">
        <v>4864</v>
      </c>
      <c r="E101" s="667">
        <v>12</v>
      </c>
      <c r="F101" s="668">
        <v>192</v>
      </c>
      <c r="G101" s="667">
        <v>597</v>
      </c>
      <c r="H101" s="668">
        <v>898</v>
      </c>
      <c r="I101" s="668">
        <v>1013</v>
      </c>
      <c r="J101" s="668">
        <v>833</v>
      </c>
      <c r="K101" s="668">
        <v>567</v>
      </c>
      <c r="L101" s="667">
        <v>312</v>
      </c>
      <c r="M101" s="668">
        <v>173</v>
      </c>
      <c r="N101" s="668">
        <v>109</v>
      </c>
      <c r="O101" s="668">
        <v>75</v>
      </c>
      <c r="P101" s="675">
        <v>37</v>
      </c>
      <c r="Q101" s="675">
        <v>29</v>
      </c>
      <c r="R101" s="676">
        <v>17</v>
      </c>
      <c r="T101" s="361"/>
    </row>
    <row r="102" spans="1:20" ht="15" customHeight="1">
      <c r="A102" s="964"/>
      <c r="B102" s="967"/>
      <c r="C102" s="663" t="s">
        <v>58</v>
      </c>
      <c r="D102" s="669">
        <v>4864</v>
      </c>
      <c r="E102" s="669">
        <v>70</v>
      </c>
      <c r="F102" s="670">
        <v>548</v>
      </c>
      <c r="G102" s="669">
        <v>913</v>
      </c>
      <c r="H102" s="670">
        <v>952</v>
      </c>
      <c r="I102" s="670">
        <v>845</v>
      </c>
      <c r="J102" s="670">
        <v>608</v>
      </c>
      <c r="K102" s="670">
        <v>398</v>
      </c>
      <c r="L102" s="669">
        <v>184</v>
      </c>
      <c r="M102" s="670">
        <v>108</v>
      </c>
      <c r="N102" s="670">
        <v>58</v>
      </c>
      <c r="O102" s="670">
        <v>28</v>
      </c>
      <c r="P102" s="677">
        <v>14</v>
      </c>
      <c r="Q102" s="677">
        <v>4</v>
      </c>
      <c r="R102" s="678">
        <v>134</v>
      </c>
      <c r="T102" s="361"/>
    </row>
    <row r="103" spans="1:20" ht="15" customHeight="1">
      <c r="A103" s="964"/>
      <c r="B103" s="968" t="s">
        <v>419</v>
      </c>
      <c r="C103" s="663" t="s">
        <v>56</v>
      </c>
      <c r="D103" s="671">
        <v>3220</v>
      </c>
      <c r="E103" s="671">
        <v>9</v>
      </c>
      <c r="F103" s="672">
        <v>129</v>
      </c>
      <c r="G103" s="671">
        <v>398</v>
      </c>
      <c r="H103" s="672">
        <v>582</v>
      </c>
      <c r="I103" s="672">
        <v>654</v>
      </c>
      <c r="J103" s="672">
        <v>557</v>
      </c>
      <c r="K103" s="672">
        <v>404</v>
      </c>
      <c r="L103" s="671">
        <v>211</v>
      </c>
      <c r="M103" s="672">
        <v>115</v>
      </c>
      <c r="N103" s="672">
        <v>65</v>
      </c>
      <c r="O103" s="672">
        <v>42</v>
      </c>
      <c r="P103" s="679">
        <v>24</v>
      </c>
      <c r="Q103" s="679">
        <v>18</v>
      </c>
      <c r="R103" s="678">
        <v>12</v>
      </c>
      <c r="T103" s="361"/>
    </row>
    <row r="104" spans="1:20" ht="15" customHeight="1">
      <c r="A104" s="964"/>
      <c r="B104" s="969"/>
      <c r="C104" s="663" t="s">
        <v>58</v>
      </c>
      <c r="D104" s="671">
        <v>3220</v>
      </c>
      <c r="E104" s="671">
        <v>48</v>
      </c>
      <c r="F104" s="672">
        <v>352</v>
      </c>
      <c r="G104" s="671">
        <v>601</v>
      </c>
      <c r="H104" s="672">
        <v>622</v>
      </c>
      <c r="I104" s="672">
        <v>574</v>
      </c>
      <c r="J104" s="672">
        <v>428</v>
      </c>
      <c r="K104" s="672">
        <v>264</v>
      </c>
      <c r="L104" s="671">
        <v>125</v>
      </c>
      <c r="M104" s="672">
        <v>72</v>
      </c>
      <c r="N104" s="672">
        <v>36</v>
      </c>
      <c r="O104" s="672">
        <v>19</v>
      </c>
      <c r="P104" s="679">
        <v>10</v>
      </c>
      <c r="Q104" s="679">
        <v>1</v>
      </c>
      <c r="R104" s="678">
        <v>68</v>
      </c>
      <c r="T104" s="361"/>
    </row>
    <row r="105" spans="1:20" ht="15" customHeight="1">
      <c r="A105" s="964"/>
      <c r="B105" s="968" t="s">
        <v>420</v>
      </c>
      <c r="C105" s="663" t="s">
        <v>56</v>
      </c>
      <c r="D105" s="671">
        <v>887</v>
      </c>
      <c r="E105" s="671">
        <v>2</v>
      </c>
      <c r="F105" s="672">
        <v>30</v>
      </c>
      <c r="G105" s="671">
        <v>95</v>
      </c>
      <c r="H105" s="672">
        <v>154</v>
      </c>
      <c r="I105" s="672">
        <v>208</v>
      </c>
      <c r="J105" s="672">
        <v>157</v>
      </c>
      <c r="K105" s="672">
        <v>91</v>
      </c>
      <c r="L105" s="671">
        <v>67</v>
      </c>
      <c r="M105" s="672">
        <v>29</v>
      </c>
      <c r="N105" s="672">
        <v>23</v>
      </c>
      <c r="O105" s="672">
        <v>15</v>
      </c>
      <c r="P105" s="680">
        <v>7</v>
      </c>
      <c r="Q105" s="680">
        <v>5</v>
      </c>
      <c r="R105" s="678">
        <v>4</v>
      </c>
      <c r="T105" s="361"/>
    </row>
    <row r="106" spans="1:20" ht="15" customHeight="1">
      <c r="A106" s="964"/>
      <c r="B106" s="969"/>
      <c r="C106" s="663" t="s">
        <v>58</v>
      </c>
      <c r="D106" s="671">
        <v>887</v>
      </c>
      <c r="E106" s="671">
        <v>4</v>
      </c>
      <c r="F106" s="672">
        <v>100</v>
      </c>
      <c r="G106" s="671">
        <v>158</v>
      </c>
      <c r="H106" s="672">
        <v>165</v>
      </c>
      <c r="I106" s="672">
        <v>166</v>
      </c>
      <c r="J106" s="672">
        <v>116</v>
      </c>
      <c r="K106" s="672">
        <v>83</v>
      </c>
      <c r="L106" s="671">
        <v>29</v>
      </c>
      <c r="M106" s="672">
        <v>22</v>
      </c>
      <c r="N106" s="672">
        <v>12</v>
      </c>
      <c r="O106" s="672">
        <v>6</v>
      </c>
      <c r="P106" s="680">
        <v>2</v>
      </c>
      <c r="Q106" s="680">
        <v>1</v>
      </c>
      <c r="R106" s="678">
        <v>23</v>
      </c>
      <c r="T106" s="361"/>
    </row>
    <row r="107" spans="1:20" ht="15" customHeight="1">
      <c r="A107" s="964"/>
      <c r="B107" s="968" t="s">
        <v>421</v>
      </c>
      <c r="C107" s="663" t="s">
        <v>56</v>
      </c>
      <c r="D107" s="671">
        <v>757</v>
      </c>
      <c r="E107" s="671">
        <v>1</v>
      </c>
      <c r="F107" s="672">
        <v>33</v>
      </c>
      <c r="G107" s="671">
        <v>104</v>
      </c>
      <c r="H107" s="672">
        <v>162</v>
      </c>
      <c r="I107" s="672">
        <v>151</v>
      </c>
      <c r="J107" s="672">
        <v>119</v>
      </c>
      <c r="K107" s="672">
        <v>72</v>
      </c>
      <c r="L107" s="671">
        <v>34</v>
      </c>
      <c r="M107" s="672">
        <v>29</v>
      </c>
      <c r="N107" s="672">
        <v>21</v>
      </c>
      <c r="O107" s="672">
        <v>18</v>
      </c>
      <c r="P107" s="680">
        <v>6</v>
      </c>
      <c r="Q107" s="680">
        <v>6</v>
      </c>
      <c r="R107" s="678">
        <v>1</v>
      </c>
      <c r="T107" s="361"/>
    </row>
    <row r="108" spans="1:20" ht="15" customHeight="1" thickBot="1">
      <c r="A108" s="971"/>
      <c r="B108" s="973"/>
      <c r="C108" s="666" t="s">
        <v>58</v>
      </c>
      <c r="D108" s="673">
        <v>757</v>
      </c>
      <c r="E108" s="673">
        <v>18</v>
      </c>
      <c r="F108" s="674">
        <v>96</v>
      </c>
      <c r="G108" s="673">
        <v>154</v>
      </c>
      <c r="H108" s="674">
        <v>165</v>
      </c>
      <c r="I108" s="674">
        <v>105</v>
      </c>
      <c r="J108" s="674">
        <v>64</v>
      </c>
      <c r="K108" s="674">
        <v>51</v>
      </c>
      <c r="L108" s="673">
        <v>30</v>
      </c>
      <c r="M108" s="674">
        <v>14</v>
      </c>
      <c r="N108" s="674">
        <v>10</v>
      </c>
      <c r="O108" s="674">
        <v>3</v>
      </c>
      <c r="P108" s="681">
        <v>2</v>
      </c>
      <c r="Q108" s="681">
        <v>2</v>
      </c>
      <c r="R108" s="682">
        <v>43</v>
      </c>
      <c r="T108" s="361"/>
    </row>
    <row r="109" spans="1:20" ht="14.25" customHeight="1" thickTop="1">
      <c r="A109" s="807"/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T109" s="361"/>
    </row>
    <row r="110" spans="1:17" ht="14.25" customHeight="1">
      <c r="A110" s="792" t="s">
        <v>425</v>
      </c>
      <c r="B110" s="792"/>
      <c r="C110" s="792"/>
      <c r="D110" s="792"/>
      <c r="E110" s="792"/>
      <c r="F110" s="792"/>
      <c r="G110" s="792"/>
      <c r="H110" s="792"/>
      <c r="I110" s="792"/>
      <c r="J110" s="792"/>
      <c r="K110" s="792"/>
      <c r="L110" s="792"/>
      <c r="M110" s="792"/>
      <c r="N110" s="792"/>
      <c r="O110" s="803"/>
      <c r="P110" s="803"/>
      <c r="Q110" s="803"/>
    </row>
    <row r="111" spans="1:17" ht="14.25" customHeight="1">
      <c r="A111" s="307" t="s">
        <v>484</v>
      </c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248"/>
      <c r="P111" s="248"/>
      <c r="Q111" s="248"/>
    </row>
    <row r="112" spans="1:17" ht="14.25" customHeight="1">
      <c r="A112" s="792" t="s">
        <v>412</v>
      </c>
      <c r="B112" s="792"/>
      <c r="C112" s="792"/>
      <c r="D112" s="792"/>
      <c r="E112" s="792"/>
      <c r="F112" s="792"/>
      <c r="G112" s="792"/>
      <c r="H112" s="792"/>
      <c r="I112" s="792"/>
      <c r="J112" s="792"/>
      <c r="K112" s="792"/>
      <c r="L112" s="792"/>
      <c r="M112" s="792"/>
      <c r="N112" s="792"/>
      <c r="O112" s="792"/>
      <c r="P112" s="792"/>
      <c r="Q112" s="792"/>
    </row>
    <row r="113" spans="1:17" ht="14.25" customHeight="1">
      <c r="A113" s="791" t="s">
        <v>413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802"/>
      <c r="P113" s="802"/>
      <c r="Q113" s="802"/>
    </row>
    <row r="114" spans="1:17" ht="14.25" customHeight="1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6"/>
      <c r="P114" s="6"/>
      <c r="Q114" s="6"/>
    </row>
    <row r="115" spans="1:17" ht="14.25" customHeight="1">
      <c r="A115" t="s">
        <v>400</v>
      </c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6"/>
      <c r="P115" s="6"/>
      <c r="Q115" s="6"/>
    </row>
    <row r="118" spans="3:8" ht="12.75">
      <c r="C118" s="248"/>
      <c r="D118" s="248"/>
      <c r="E118" s="248"/>
      <c r="F118" s="248"/>
      <c r="G118" s="248"/>
      <c r="H118" s="248"/>
    </row>
    <row r="119" spans="8:9" ht="12.75">
      <c r="H119" s="23" t="s">
        <v>15</v>
      </c>
      <c r="I119" s="362"/>
    </row>
    <row r="120" ht="12.75">
      <c r="I120" s="363"/>
    </row>
  </sheetData>
  <sheetProtection/>
  <mergeCells count="71">
    <mergeCell ref="A101:A108"/>
    <mergeCell ref="A93:A100"/>
    <mergeCell ref="A110:Q110"/>
    <mergeCell ref="A112:Q112"/>
    <mergeCell ref="A113:Q113"/>
    <mergeCell ref="B69:B70"/>
    <mergeCell ref="B71:B72"/>
    <mergeCell ref="B73:B74"/>
    <mergeCell ref="B75:B76"/>
    <mergeCell ref="A69:A76"/>
    <mergeCell ref="A109:R109"/>
    <mergeCell ref="A53:A60"/>
    <mergeCell ref="B101:B102"/>
    <mergeCell ref="B103:B104"/>
    <mergeCell ref="B105:B106"/>
    <mergeCell ref="B107:B108"/>
    <mergeCell ref="A61:A68"/>
    <mergeCell ref="B61:B62"/>
    <mergeCell ref="B63:B64"/>
    <mergeCell ref="B65:B66"/>
    <mergeCell ref="B93:B94"/>
    <mergeCell ref="B95:B96"/>
    <mergeCell ref="B97:B98"/>
    <mergeCell ref="B99:B100"/>
    <mergeCell ref="A45:A52"/>
    <mergeCell ref="B45:B46"/>
    <mergeCell ref="B47:B48"/>
    <mergeCell ref="B49:B50"/>
    <mergeCell ref="A77:A84"/>
    <mergeCell ref="B77:B78"/>
    <mergeCell ref="A29:A36"/>
    <mergeCell ref="B29:B30"/>
    <mergeCell ref="B31:B32"/>
    <mergeCell ref="B33:B34"/>
    <mergeCell ref="B43:B44"/>
    <mergeCell ref="B67:B68"/>
    <mergeCell ref="A37:A44"/>
    <mergeCell ref="B25:B26"/>
    <mergeCell ref="B53:B54"/>
    <mergeCell ref="B55:B56"/>
    <mergeCell ref="B57:B58"/>
    <mergeCell ref="B59:B60"/>
    <mergeCell ref="B51:B52"/>
    <mergeCell ref="B19:B20"/>
    <mergeCell ref="B9:B10"/>
    <mergeCell ref="B37:B38"/>
    <mergeCell ref="B39:B40"/>
    <mergeCell ref="B41:B42"/>
    <mergeCell ref="B11:B12"/>
    <mergeCell ref="B35:B36"/>
    <mergeCell ref="B13:B14"/>
    <mergeCell ref="B15:B16"/>
    <mergeCell ref="B23:B24"/>
    <mergeCell ref="A2:R2"/>
    <mergeCell ref="A3:R3"/>
    <mergeCell ref="A5:A12"/>
    <mergeCell ref="B5:B6"/>
    <mergeCell ref="B7:B8"/>
    <mergeCell ref="B27:B28"/>
    <mergeCell ref="B17:B18"/>
    <mergeCell ref="A21:A28"/>
    <mergeCell ref="A13:A20"/>
    <mergeCell ref="B21:B22"/>
    <mergeCell ref="B79:B80"/>
    <mergeCell ref="B81:B82"/>
    <mergeCell ref="B83:B84"/>
    <mergeCell ref="A85:A92"/>
    <mergeCell ref="B85:B86"/>
    <mergeCell ref="B87:B88"/>
    <mergeCell ref="B89:B90"/>
    <mergeCell ref="B91:B92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4" width="20.75390625" style="0" customWidth="1"/>
  </cols>
  <sheetData>
    <row r="1" spans="1:4" ht="13.5" thickBot="1">
      <c r="A1" s="4" t="s">
        <v>18</v>
      </c>
      <c r="D1" s="305" t="s">
        <v>16</v>
      </c>
    </row>
    <row r="2" spans="1:4" ht="27.75" customHeight="1" thickBot="1" thickTop="1">
      <c r="A2" s="824" t="s">
        <v>468</v>
      </c>
      <c r="B2" s="825"/>
      <c r="C2" s="905"/>
      <c r="D2" s="826"/>
    </row>
    <row r="3" spans="1:4" ht="36.75" customHeight="1" thickBot="1">
      <c r="A3" s="827" t="s">
        <v>473</v>
      </c>
      <c r="B3" s="828"/>
      <c r="C3" s="977"/>
      <c r="D3" s="829"/>
    </row>
    <row r="4" spans="1:4" ht="51" customHeight="1">
      <c r="A4" s="477"/>
      <c r="B4" s="701" t="s">
        <v>465</v>
      </c>
      <c r="C4" s="701" t="s">
        <v>466</v>
      </c>
      <c r="D4" s="703" t="s">
        <v>467</v>
      </c>
    </row>
    <row r="5" spans="1:4" ht="19.5" customHeight="1">
      <c r="A5" s="427">
        <v>2009</v>
      </c>
      <c r="B5" s="557">
        <v>4.866420277643668</v>
      </c>
      <c r="C5" s="557">
        <v>10.055916305916305</v>
      </c>
      <c r="D5" s="555">
        <v>3.597937963182217</v>
      </c>
    </row>
    <row r="6" spans="1:4" ht="19.5" customHeight="1">
      <c r="A6" s="427">
        <v>2010</v>
      </c>
      <c r="B6" s="557">
        <v>4.767011005427935</v>
      </c>
      <c r="C6" s="557">
        <v>10.005994374510074</v>
      </c>
      <c r="D6" s="555">
        <v>3.851633440864929</v>
      </c>
    </row>
    <row r="7" spans="1:4" ht="19.5" customHeight="1">
      <c r="A7" s="427">
        <v>2011</v>
      </c>
      <c r="B7" s="557">
        <v>4.910040160642571</v>
      </c>
      <c r="C7" s="557">
        <v>10.263598137179546</v>
      </c>
      <c r="D7" s="555">
        <v>4.497991967871486</v>
      </c>
    </row>
    <row r="8" spans="1:4" ht="19.5" customHeight="1">
      <c r="A8" s="427">
        <v>2012</v>
      </c>
      <c r="B8" s="557">
        <v>4.653171914823321</v>
      </c>
      <c r="C8" s="557">
        <v>11.484493699168826</v>
      </c>
      <c r="D8" s="555">
        <v>5.690986544373689</v>
      </c>
    </row>
    <row r="9" spans="1:4" ht="19.5" customHeight="1">
      <c r="A9" s="427">
        <v>2013</v>
      </c>
      <c r="B9" s="702">
        <v>4.6570022522461185</v>
      </c>
      <c r="C9" s="702">
        <v>9.652595525110092</v>
      </c>
      <c r="D9" s="700">
        <v>4.435240240234399</v>
      </c>
    </row>
    <row r="10" spans="1:4" ht="19.5" customHeight="1">
      <c r="A10" s="427">
        <v>2014</v>
      </c>
      <c r="B10" s="557">
        <v>4.895078982523414</v>
      </c>
      <c r="C10" s="557">
        <v>10.50795541563856</v>
      </c>
      <c r="D10" s="555">
        <v>5.1189369725155105</v>
      </c>
    </row>
    <row r="11" spans="1:4" ht="19.5" customHeight="1">
      <c r="A11" s="427">
        <v>2015</v>
      </c>
      <c r="B11" s="557">
        <v>5.10469199138555</v>
      </c>
      <c r="C11" s="557">
        <v>11.016655100624567</v>
      </c>
      <c r="D11" s="555">
        <v>4.355282958228331</v>
      </c>
    </row>
    <row r="12" spans="1:4" ht="19.5" customHeight="1">
      <c r="A12" s="467">
        <v>2016</v>
      </c>
      <c r="B12" s="567">
        <v>5.314743951562127</v>
      </c>
      <c r="C12" s="567">
        <v>8.493796415706852</v>
      </c>
      <c r="D12" s="568">
        <v>6.3702854332312615</v>
      </c>
    </row>
    <row r="13" spans="1:4" ht="19.5" customHeight="1">
      <c r="A13" s="467">
        <v>2017</v>
      </c>
      <c r="B13" s="567">
        <v>5.102894979058392</v>
      </c>
      <c r="C13" s="567">
        <v>8.597053766438961</v>
      </c>
      <c r="D13" s="568">
        <v>4.7519795650257235</v>
      </c>
    </row>
    <row r="14" spans="1:4" ht="19.5" customHeight="1">
      <c r="A14" s="467">
        <v>2018</v>
      </c>
      <c r="B14" s="567">
        <v>5.177121763214456</v>
      </c>
      <c r="C14" s="567">
        <v>10.207029369282619</v>
      </c>
      <c r="D14" s="568">
        <v>5.855981885496034</v>
      </c>
    </row>
    <row r="15" spans="1:4" ht="19.5" customHeight="1">
      <c r="A15" s="467">
        <v>2019</v>
      </c>
      <c r="B15" s="567">
        <v>4.990188013323852</v>
      </c>
      <c r="C15" s="567">
        <v>11.30897553986286</v>
      </c>
      <c r="D15" s="568">
        <v>4.218671626108429</v>
      </c>
    </row>
    <row r="16" spans="1:4" ht="19.5" customHeight="1">
      <c r="A16" s="467">
        <v>2020</v>
      </c>
      <c r="B16" s="567">
        <v>6.107752087056854</v>
      </c>
      <c r="C16" s="567">
        <v>10.127282789153293</v>
      </c>
      <c r="D16" s="568">
        <v>4.736883780909935</v>
      </c>
    </row>
    <row r="17" spans="1:4" ht="19.5" customHeight="1">
      <c r="A17" s="467">
        <v>2021</v>
      </c>
      <c r="B17" s="567">
        <v>6.884906989675791</v>
      </c>
      <c r="C17" s="567">
        <v>10.469107551487415</v>
      </c>
      <c r="D17" s="568">
        <v>6.653099013520498</v>
      </c>
    </row>
    <row r="18" spans="1:4" ht="19.5" customHeight="1" thickBot="1">
      <c r="A18" s="435">
        <v>2022</v>
      </c>
      <c r="B18" s="559">
        <v>5.63723103884724</v>
      </c>
      <c r="C18" s="559">
        <v>10.518229628316494</v>
      </c>
      <c r="D18" s="556">
        <v>6.745761297411575</v>
      </c>
    </row>
    <row r="19" spans="1:4" ht="14.25" customHeight="1" thickTop="1">
      <c r="A19" s="816"/>
      <c r="B19" s="817"/>
      <c r="C19" s="817"/>
      <c r="D19" s="817"/>
    </row>
    <row r="20" spans="1:7" ht="14.25" customHeight="1">
      <c r="A20" s="813" t="s">
        <v>474</v>
      </c>
      <c r="B20" s="792"/>
      <c r="C20" s="792"/>
      <c r="D20" s="792"/>
      <c r="E20" s="183"/>
      <c r="F20" s="183"/>
      <c r="G20" s="183"/>
    </row>
    <row r="21" spans="1:7" ht="14.25" customHeight="1">
      <c r="A21" s="478" t="s">
        <v>256</v>
      </c>
      <c r="B21" s="302"/>
      <c r="C21" s="302"/>
      <c r="D21" s="302"/>
      <c r="E21" s="302"/>
      <c r="F21" s="302"/>
      <c r="G21" s="302"/>
    </row>
    <row r="22" spans="1:7" ht="14.25" customHeight="1">
      <c r="A22" s="813" t="s">
        <v>399</v>
      </c>
      <c r="B22" s="792"/>
      <c r="C22" s="792"/>
      <c r="D22" s="792"/>
      <c r="E22" s="792"/>
      <c r="F22" s="792"/>
      <c r="G22" s="307"/>
    </row>
    <row r="23" ht="12.75" customHeight="1"/>
    <row r="28" spans="1:3" ht="12.75">
      <c r="A28" s="248"/>
      <c r="B28" s="248"/>
      <c r="C28" s="248"/>
    </row>
    <row r="29" spans="2:4" ht="12.75">
      <c r="B29" s="23" t="s">
        <v>15</v>
      </c>
      <c r="C29" s="23"/>
      <c r="D29" s="362"/>
    </row>
    <row r="30" ht="12.75">
      <c r="D30" s="363"/>
    </row>
  </sheetData>
  <sheetProtection/>
  <mergeCells count="5">
    <mergeCell ref="A2:D2"/>
    <mergeCell ref="A3:D3"/>
    <mergeCell ref="A19:D19"/>
    <mergeCell ref="A20:D20"/>
    <mergeCell ref="A22:F2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A13">
      <selection activeCell="G33" sqref="G33:J37"/>
    </sheetView>
  </sheetViews>
  <sheetFormatPr defaultColWidth="9.00390625" defaultRowHeight="12.75"/>
  <cols>
    <col min="1" max="1" width="20.625" style="0" customWidth="1"/>
    <col min="2" max="37" width="9.75390625" style="0" customWidth="1"/>
  </cols>
  <sheetData>
    <row r="1" spans="1:37" ht="13.5" thickBot="1">
      <c r="A1" s="4" t="s">
        <v>18</v>
      </c>
      <c r="AK1" s="305" t="s">
        <v>16</v>
      </c>
    </row>
    <row r="2" spans="1:37" ht="27.75" customHeight="1" thickBot="1" thickTop="1">
      <c r="A2" s="824" t="s">
        <v>79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6"/>
    </row>
    <row r="3" spans="1:37" ht="39" customHeight="1" thickBot="1">
      <c r="A3" s="827" t="s">
        <v>225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9"/>
    </row>
    <row r="4" spans="1:37" ht="27" customHeight="1" thickBot="1">
      <c r="A4" s="306"/>
      <c r="B4" s="779" t="s">
        <v>160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1"/>
    </row>
    <row r="5" spans="1:37" ht="27" customHeight="1" thickBot="1">
      <c r="A5" s="88"/>
      <c r="B5" s="779">
        <v>2009</v>
      </c>
      <c r="C5" s="780"/>
      <c r="D5" s="780"/>
      <c r="E5" s="780"/>
      <c r="F5" s="780"/>
      <c r="G5" s="808"/>
      <c r="H5" s="779">
        <v>2010</v>
      </c>
      <c r="I5" s="780"/>
      <c r="J5" s="780"/>
      <c r="K5" s="780"/>
      <c r="L5" s="780"/>
      <c r="M5" s="808"/>
      <c r="N5" s="779">
        <v>2011</v>
      </c>
      <c r="O5" s="780"/>
      <c r="P5" s="780"/>
      <c r="Q5" s="780"/>
      <c r="R5" s="780"/>
      <c r="S5" s="808"/>
      <c r="T5" s="779">
        <v>2012</v>
      </c>
      <c r="U5" s="780"/>
      <c r="V5" s="780"/>
      <c r="W5" s="780"/>
      <c r="X5" s="780"/>
      <c r="Y5" s="808"/>
      <c r="Z5" s="779">
        <v>2013</v>
      </c>
      <c r="AA5" s="780"/>
      <c r="AB5" s="780"/>
      <c r="AC5" s="780"/>
      <c r="AD5" s="780"/>
      <c r="AE5" s="808"/>
      <c r="AF5" s="779">
        <v>2014</v>
      </c>
      <c r="AG5" s="780"/>
      <c r="AH5" s="780"/>
      <c r="AI5" s="780"/>
      <c r="AJ5" s="780"/>
      <c r="AK5" s="781"/>
    </row>
    <row r="6" spans="1:41" ht="12.75" customHeight="1">
      <c r="A6" s="820" t="s">
        <v>54</v>
      </c>
      <c r="B6" s="811" t="s">
        <v>55</v>
      </c>
      <c r="C6" s="814" t="s">
        <v>56</v>
      </c>
      <c r="D6" s="809" t="s">
        <v>57</v>
      </c>
      <c r="E6" s="814" t="s">
        <v>58</v>
      </c>
      <c r="F6" s="809" t="s">
        <v>59</v>
      </c>
      <c r="G6" s="822" t="s">
        <v>163</v>
      </c>
      <c r="H6" s="818" t="s">
        <v>55</v>
      </c>
      <c r="I6" s="814" t="s">
        <v>56</v>
      </c>
      <c r="J6" s="809" t="s">
        <v>57</v>
      </c>
      <c r="K6" s="814" t="s">
        <v>58</v>
      </c>
      <c r="L6" s="809" t="s">
        <v>59</v>
      </c>
      <c r="M6" s="822" t="s">
        <v>163</v>
      </c>
      <c r="N6" s="818" t="s">
        <v>55</v>
      </c>
      <c r="O6" s="814" t="s">
        <v>56</v>
      </c>
      <c r="P6" s="809" t="s">
        <v>57</v>
      </c>
      <c r="Q6" s="814" t="s">
        <v>58</v>
      </c>
      <c r="R6" s="809" t="s">
        <v>59</v>
      </c>
      <c r="S6" s="822" t="s">
        <v>163</v>
      </c>
      <c r="T6" s="818" t="s">
        <v>55</v>
      </c>
      <c r="U6" s="814" t="s">
        <v>56</v>
      </c>
      <c r="V6" s="809" t="s">
        <v>57</v>
      </c>
      <c r="W6" s="814" t="s">
        <v>58</v>
      </c>
      <c r="X6" s="809" t="s">
        <v>59</v>
      </c>
      <c r="Y6" s="822" t="s">
        <v>163</v>
      </c>
      <c r="Z6" s="818" t="s">
        <v>55</v>
      </c>
      <c r="AA6" s="814" t="s">
        <v>56</v>
      </c>
      <c r="AB6" s="809" t="s">
        <v>57</v>
      </c>
      <c r="AC6" s="814" t="s">
        <v>58</v>
      </c>
      <c r="AD6" s="809" t="s">
        <v>59</v>
      </c>
      <c r="AE6" s="822" t="s">
        <v>163</v>
      </c>
      <c r="AF6" s="818" t="s">
        <v>55</v>
      </c>
      <c r="AG6" s="814" t="s">
        <v>56</v>
      </c>
      <c r="AH6" s="809" t="s">
        <v>57</v>
      </c>
      <c r="AI6" s="814" t="s">
        <v>58</v>
      </c>
      <c r="AJ6" s="809" t="s">
        <v>59</v>
      </c>
      <c r="AK6" s="830" t="s">
        <v>163</v>
      </c>
      <c r="AL6" s="373"/>
      <c r="AM6" s="374"/>
      <c r="AN6" s="374"/>
      <c r="AO6" s="374"/>
    </row>
    <row r="7" spans="1:38" ht="43.5" customHeight="1">
      <c r="A7" s="821"/>
      <c r="B7" s="812"/>
      <c r="C7" s="815"/>
      <c r="D7" s="810"/>
      <c r="E7" s="815"/>
      <c r="F7" s="810"/>
      <c r="G7" s="823"/>
      <c r="H7" s="819"/>
      <c r="I7" s="815"/>
      <c r="J7" s="810"/>
      <c r="K7" s="815"/>
      <c r="L7" s="810"/>
      <c r="M7" s="823"/>
      <c r="N7" s="819"/>
      <c r="O7" s="815"/>
      <c r="P7" s="810"/>
      <c r="Q7" s="815"/>
      <c r="R7" s="810"/>
      <c r="S7" s="823"/>
      <c r="T7" s="819"/>
      <c r="U7" s="815"/>
      <c r="V7" s="810"/>
      <c r="W7" s="815"/>
      <c r="X7" s="810"/>
      <c r="Y7" s="823"/>
      <c r="Z7" s="819"/>
      <c r="AA7" s="815"/>
      <c r="AB7" s="810"/>
      <c r="AC7" s="815"/>
      <c r="AD7" s="810"/>
      <c r="AE7" s="823"/>
      <c r="AF7" s="819"/>
      <c r="AG7" s="815"/>
      <c r="AH7" s="810"/>
      <c r="AI7" s="815"/>
      <c r="AJ7" s="810"/>
      <c r="AK7" s="831"/>
      <c r="AL7" s="375"/>
    </row>
    <row r="8" spans="1:38" ht="19.5" customHeight="1">
      <c r="A8" s="427" t="s">
        <v>60</v>
      </c>
      <c r="B8" s="89">
        <v>111461</v>
      </c>
      <c r="C8" s="15">
        <v>57301</v>
      </c>
      <c r="D8" s="16">
        <f>C8/B8*100</f>
        <v>51.4090130180063</v>
      </c>
      <c r="E8" s="15">
        <v>54160</v>
      </c>
      <c r="F8" s="17">
        <f>E8/B8*100</f>
        <v>48.5909869819937</v>
      </c>
      <c r="G8" s="92">
        <f>B8/B27*100</f>
        <v>9.243186673212413</v>
      </c>
      <c r="H8" s="89">
        <v>111689</v>
      </c>
      <c r="I8" s="15">
        <v>57508</v>
      </c>
      <c r="J8" s="16">
        <f aca="true" t="shared" si="0" ref="J8:J27">I8/H8*100</f>
        <v>51.48940361181496</v>
      </c>
      <c r="K8" s="15">
        <v>54181</v>
      </c>
      <c r="L8" s="17">
        <f aca="true" t="shared" si="1" ref="L8:L27">K8/H8*100</f>
        <v>48.51059638818505</v>
      </c>
      <c r="M8" s="92">
        <f>H8/H27*100</f>
        <v>9.046200100271252</v>
      </c>
      <c r="N8" s="89">
        <v>111561</v>
      </c>
      <c r="O8" s="15">
        <v>57425</v>
      </c>
      <c r="P8" s="16">
        <f>O8/N8*100</f>
        <v>51.4740814442323</v>
      </c>
      <c r="Q8" s="15">
        <v>54136</v>
      </c>
      <c r="R8" s="17">
        <f>Q8/N8*100</f>
        <v>48.525918555767696</v>
      </c>
      <c r="S8" s="92">
        <f>N8/N27*100</f>
        <v>8.886851385550951</v>
      </c>
      <c r="T8" s="89">
        <v>110815</v>
      </c>
      <c r="U8" s="15">
        <v>57146</v>
      </c>
      <c r="V8" s="16">
        <f>U8/T8*100</f>
        <v>51.56883093444028</v>
      </c>
      <c r="W8" s="15">
        <v>53669</v>
      </c>
      <c r="X8" s="17">
        <f>W8/T8*100</f>
        <v>48.431169065559715</v>
      </c>
      <c r="Y8" s="92">
        <f>T8/$T$27*100</f>
        <v>8.691590690903615</v>
      </c>
      <c r="Z8" s="89">
        <f>SUM(AA8,AC8)</f>
        <v>109787</v>
      </c>
      <c r="AA8" s="15">
        <v>56677</v>
      </c>
      <c r="AB8" s="16">
        <f>AA8/Z8*100</f>
        <v>51.62450927705466</v>
      </c>
      <c r="AC8" s="15">
        <v>53110</v>
      </c>
      <c r="AD8" s="17">
        <f>AC8/Z8*100</f>
        <v>48.375490722945344</v>
      </c>
      <c r="AE8" s="92">
        <f>Z8/Z27*100</f>
        <v>8.475437235352471</v>
      </c>
      <c r="AF8" s="42">
        <f>SUM(AG8,AI8)</f>
        <v>111400</v>
      </c>
      <c r="AG8" s="15">
        <v>57366</v>
      </c>
      <c r="AH8" s="16">
        <f>AG8/AF8*100</f>
        <v>51.49551166965889</v>
      </c>
      <c r="AI8" s="15">
        <v>54034</v>
      </c>
      <c r="AJ8" s="17">
        <f>AI8/AF8*100</f>
        <v>48.50448833034111</v>
      </c>
      <c r="AK8" s="464">
        <f>AF8/AF27*100</f>
        <v>8.424230324809283</v>
      </c>
      <c r="AL8" s="375"/>
    </row>
    <row r="9" spans="1:38" ht="19.5" customHeight="1">
      <c r="A9" s="428" t="s">
        <v>61</v>
      </c>
      <c r="B9" s="89">
        <v>107015</v>
      </c>
      <c r="C9" s="15">
        <v>54842</v>
      </c>
      <c r="D9" s="16">
        <f aca="true" t="shared" si="2" ref="D9:D27">C9/B9*100</f>
        <v>51.24702144559174</v>
      </c>
      <c r="E9" s="15">
        <v>52173</v>
      </c>
      <c r="F9" s="17">
        <f aca="true" t="shared" si="3" ref="F9:F27">E9/B9*100</f>
        <v>48.75297855440826</v>
      </c>
      <c r="G9" s="92">
        <f>B9/B27*100</f>
        <v>8.874490824896839</v>
      </c>
      <c r="H9" s="89">
        <v>107720</v>
      </c>
      <c r="I9" s="15">
        <v>55230</v>
      </c>
      <c r="J9" s="16">
        <f t="shared" si="0"/>
        <v>51.271815818789456</v>
      </c>
      <c r="K9" s="15">
        <v>52490</v>
      </c>
      <c r="L9" s="17">
        <f t="shared" si="1"/>
        <v>48.728184181210544</v>
      </c>
      <c r="M9" s="92">
        <f>H9/H27*100</f>
        <v>8.724732738239389</v>
      </c>
      <c r="N9" s="89">
        <v>108439</v>
      </c>
      <c r="O9" s="15">
        <v>55553</v>
      </c>
      <c r="P9" s="16">
        <f aca="true" t="shared" si="4" ref="P9:P27">O9/N9*100</f>
        <v>51.22972362341962</v>
      </c>
      <c r="Q9" s="15">
        <v>52886</v>
      </c>
      <c r="R9" s="17">
        <f aca="true" t="shared" si="5" ref="R9:R27">Q9/N9*100</f>
        <v>48.77027637658038</v>
      </c>
      <c r="S9" s="92">
        <f>N9/N27*100</f>
        <v>8.638155604537065</v>
      </c>
      <c r="T9" s="89">
        <v>111487</v>
      </c>
      <c r="U9" s="15">
        <v>57075</v>
      </c>
      <c r="V9" s="16">
        <f aca="true" t="shared" si="6" ref="V9:V27">U9/T9*100</f>
        <v>51.19430965045252</v>
      </c>
      <c r="W9" s="15">
        <v>54412</v>
      </c>
      <c r="X9" s="17">
        <f aca="true" t="shared" si="7" ref="X9:X27">W9/T9*100</f>
        <v>48.80569034954748</v>
      </c>
      <c r="Y9" s="92">
        <f>T9/$T$27*100</f>
        <v>8.744297896104058</v>
      </c>
      <c r="Z9" s="89">
        <f aca="true" t="shared" si="8" ref="Z9:Z26">SUM(AA9,AC9)</f>
        <v>115321</v>
      </c>
      <c r="AA9" s="15">
        <v>59047</v>
      </c>
      <c r="AB9" s="16">
        <f aca="true" t="shared" si="9" ref="AB9:AB27">AA9/Z9*100</f>
        <v>51.202296199304556</v>
      </c>
      <c r="AC9" s="15">
        <v>56274</v>
      </c>
      <c r="AD9" s="17">
        <f aca="true" t="shared" si="10" ref="AD9:AD27">AC9/Z9*100</f>
        <v>48.79770380069545</v>
      </c>
      <c r="AE9" s="92">
        <f>Z9/Z27*100</f>
        <v>8.902656028656237</v>
      </c>
      <c r="AF9" s="42">
        <f aca="true" t="shared" si="11" ref="AF9:AF26">SUM(AG9,AI9)</f>
        <v>116710</v>
      </c>
      <c r="AG9" s="15">
        <v>60023</v>
      </c>
      <c r="AH9" s="16">
        <f aca="true" t="shared" si="12" ref="AH9:AH26">AG9/AF9*100</f>
        <v>51.42918344614857</v>
      </c>
      <c r="AI9" s="15">
        <v>56687</v>
      </c>
      <c r="AJ9" s="17">
        <f aca="true" t="shared" si="13" ref="AJ9:AJ26">AI9/AF9*100</f>
        <v>48.57081655385143</v>
      </c>
      <c r="AK9" s="464">
        <f>AF9/AF27*100</f>
        <v>8.825780262194716</v>
      </c>
      <c r="AL9" s="375"/>
    </row>
    <row r="10" spans="1:38" ht="19.5" customHeight="1">
      <c r="A10" s="428" t="s">
        <v>62</v>
      </c>
      <c r="B10" s="89">
        <v>110353</v>
      </c>
      <c r="C10" s="15">
        <v>56296</v>
      </c>
      <c r="D10" s="16">
        <f t="shared" si="2"/>
        <v>51.01447174068671</v>
      </c>
      <c r="E10" s="15">
        <v>54057</v>
      </c>
      <c r="F10" s="17">
        <f t="shared" si="3"/>
        <v>48.98552825931329</v>
      </c>
      <c r="G10" s="92">
        <f>B10/B27*100</f>
        <v>9.15130295752783</v>
      </c>
      <c r="H10" s="89">
        <v>112887</v>
      </c>
      <c r="I10" s="15">
        <v>57646</v>
      </c>
      <c r="J10" s="16">
        <f t="shared" si="0"/>
        <v>51.06522451655196</v>
      </c>
      <c r="K10" s="15">
        <v>55241</v>
      </c>
      <c r="L10" s="17">
        <f t="shared" si="1"/>
        <v>48.93477548344805</v>
      </c>
      <c r="M10" s="92">
        <f>H10/H27*100</f>
        <v>9.143231569083085</v>
      </c>
      <c r="N10" s="89">
        <v>114770</v>
      </c>
      <c r="O10" s="15">
        <v>58593</v>
      </c>
      <c r="P10" s="16">
        <f t="shared" si="4"/>
        <v>51.052539862333354</v>
      </c>
      <c r="Q10" s="15">
        <v>56177</v>
      </c>
      <c r="R10" s="17">
        <f t="shared" si="5"/>
        <v>48.94746013766664</v>
      </c>
      <c r="S10" s="92">
        <f>N10/N27*100</f>
        <v>9.142477510238187</v>
      </c>
      <c r="T10" s="89">
        <v>113465</v>
      </c>
      <c r="U10" s="15">
        <v>57971</v>
      </c>
      <c r="V10" s="16">
        <f t="shared" si="6"/>
        <v>51.09152602124003</v>
      </c>
      <c r="W10" s="15">
        <v>55494</v>
      </c>
      <c r="X10" s="17">
        <f t="shared" si="7"/>
        <v>48.90847397875997</v>
      </c>
      <c r="Y10" s="93">
        <f aca="true" t="shared" si="14" ref="Y10:Y26">T10/$T$27*100</f>
        <v>8.899439044744653</v>
      </c>
      <c r="Z10" s="89">
        <f t="shared" si="8"/>
        <v>111720</v>
      </c>
      <c r="AA10" s="15">
        <v>57234</v>
      </c>
      <c r="AB10" s="16">
        <f t="shared" si="9"/>
        <v>51.22986036519871</v>
      </c>
      <c r="AC10" s="15">
        <v>54486</v>
      </c>
      <c r="AD10" s="17">
        <f t="shared" si="10"/>
        <v>48.77013963480129</v>
      </c>
      <c r="AE10" s="92">
        <f>Z10/Z27*100</f>
        <v>8.624662737241914</v>
      </c>
      <c r="AF10" s="42">
        <f t="shared" si="11"/>
        <v>111262</v>
      </c>
      <c r="AG10" s="15">
        <v>57024</v>
      </c>
      <c r="AH10" s="16">
        <f t="shared" si="12"/>
        <v>51.251999784292934</v>
      </c>
      <c r="AI10" s="15">
        <v>54238</v>
      </c>
      <c r="AJ10" s="17">
        <f t="shared" si="13"/>
        <v>48.74800021570707</v>
      </c>
      <c r="AK10" s="464">
        <f>AF10/AF27*100</f>
        <v>8.41379456372469</v>
      </c>
      <c r="AL10" s="375"/>
    </row>
    <row r="11" spans="1:38" ht="19.5" customHeight="1">
      <c r="A11" s="427" t="s">
        <v>63</v>
      </c>
      <c r="B11" s="89">
        <v>102251</v>
      </c>
      <c r="C11" s="15">
        <v>52092</v>
      </c>
      <c r="D11" s="16">
        <f t="shared" si="2"/>
        <v>50.945223029603625</v>
      </c>
      <c r="E11" s="15">
        <v>50159</v>
      </c>
      <c r="F11" s="17">
        <f t="shared" si="3"/>
        <v>49.05477697039638</v>
      </c>
      <c r="G11" s="92">
        <f>B11/B27*100</f>
        <v>8.479424018469622</v>
      </c>
      <c r="H11" s="89">
        <v>103771</v>
      </c>
      <c r="I11" s="15">
        <v>52981</v>
      </c>
      <c r="J11" s="16">
        <f t="shared" si="0"/>
        <v>51.055689932640135</v>
      </c>
      <c r="K11" s="15">
        <v>50790</v>
      </c>
      <c r="L11" s="17">
        <f t="shared" si="1"/>
        <v>48.94431006735986</v>
      </c>
      <c r="M11" s="92">
        <f>H11/H27*100</f>
        <v>8.404885267172666</v>
      </c>
      <c r="N11" s="89">
        <v>105216</v>
      </c>
      <c r="O11" s="15">
        <v>53799</v>
      </c>
      <c r="P11" s="16">
        <f t="shared" si="4"/>
        <v>51.13195711678832</v>
      </c>
      <c r="Q11" s="15">
        <v>51417</v>
      </c>
      <c r="R11" s="17">
        <f t="shared" si="5"/>
        <v>48.86804288321168</v>
      </c>
      <c r="S11" s="92">
        <f>N11/N27*100</f>
        <v>8.381414252132275</v>
      </c>
      <c r="T11" s="89">
        <v>109111</v>
      </c>
      <c r="U11" s="15">
        <v>55633</v>
      </c>
      <c r="V11" s="16">
        <f t="shared" si="6"/>
        <v>50.98752646387623</v>
      </c>
      <c r="W11" s="15">
        <v>53478</v>
      </c>
      <c r="X11" s="17">
        <f t="shared" si="7"/>
        <v>49.012473536123764</v>
      </c>
      <c r="Y11" s="94">
        <f t="shared" si="14"/>
        <v>8.557940277716774</v>
      </c>
      <c r="Z11" s="89">
        <f t="shared" si="8"/>
        <v>111663</v>
      </c>
      <c r="AA11" s="15">
        <v>56830</v>
      </c>
      <c r="AB11" s="16">
        <f t="shared" si="9"/>
        <v>50.894208466546665</v>
      </c>
      <c r="AC11" s="15">
        <v>54833</v>
      </c>
      <c r="AD11" s="17">
        <f t="shared" si="10"/>
        <v>49.105791533453335</v>
      </c>
      <c r="AE11" s="92">
        <f>Z11/Z27*100</f>
        <v>8.620262399110668</v>
      </c>
      <c r="AF11" s="42">
        <f t="shared" si="11"/>
        <v>113821</v>
      </c>
      <c r="AG11" s="15">
        <v>58110</v>
      </c>
      <c r="AH11" s="16">
        <f t="shared" si="12"/>
        <v>51.05384770824365</v>
      </c>
      <c r="AI11" s="15">
        <v>55711</v>
      </c>
      <c r="AJ11" s="17">
        <f t="shared" si="13"/>
        <v>48.946152291756356</v>
      </c>
      <c r="AK11" s="464">
        <f>AF11/AF27*100</f>
        <v>8.607309872532472</v>
      </c>
      <c r="AL11" s="375"/>
    </row>
    <row r="12" spans="1:38" ht="19.5" customHeight="1">
      <c r="A12" s="427" t="s">
        <v>64</v>
      </c>
      <c r="B12" s="89">
        <v>104570</v>
      </c>
      <c r="C12" s="15">
        <v>53417</v>
      </c>
      <c r="D12" s="16">
        <f t="shared" si="2"/>
        <v>51.082528449842215</v>
      </c>
      <c r="E12" s="15">
        <v>51153</v>
      </c>
      <c r="F12" s="17">
        <f t="shared" si="3"/>
        <v>48.917471550157785</v>
      </c>
      <c r="G12" s="92">
        <f>B12/B27*100</f>
        <v>8.67173298658564</v>
      </c>
      <c r="H12" s="89">
        <v>105204</v>
      </c>
      <c r="I12" s="15">
        <v>53528</v>
      </c>
      <c r="J12" s="16">
        <f t="shared" si="0"/>
        <v>50.88019466940421</v>
      </c>
      <c r="K12" s="15">
        <v>51676</v>
      </c>
      <c r="L12" s="17">
        <f t="shared" si="1"/>
        <v>49.119805330595796</v>
      </c>
      <c r="M12" s="92">
        <f>H12/H27*100</f>
        <v>8.520950454824886</v>
      </c>
      <c r="N12" s="89">
        <v>102383</v>
      </c>
      <c r="O12" s="15">
        <v>51825</v>
      </c>
      <c r="P12" s="16">
        <f t="shared" si="4"/>
        <v>50.61875506675912</v>
      </c>
      <c r="Q12" s="15">
        <v>50558</v>
      </c>
      <c r="R12" s="17">
        <f t="shared" si="5"/>
        <v>49.38124493324087</v>
      </c>
      <c r="S12" s="92">
        <f>N12/N27*100</f>
        <v>8.155739957573552</v>
      </c>
      <c r="T12" s="89">
        <v>100593</v>
      </c>
      <c r="U12" s="15">
        <v>50245</v>
      </c>
      <c r="V12" s="16">
        <f t="shared" si="6"/>
        <v>49.948803594683525</v>
      </c>
      <c r="W12" s="15">
        <v>50348</v>
      </c>
      <c r="X12" s="17">
        <f t="shared" si="7"/>
        <v>50.051196405316475</v>
      </c>
      <c r="Y12" s="93">
        <f t="shared" si="14"/>
        <v>7.889845078464715</v>
      </c>
      <c r="Z12" s="89">
        <f t="shared" si="8"/>
        <v>100324</v>
      </c>
      <c r="AA12" s="15">
        <v>50076</v>
      </c>
      <c r="AB12" s="16">
        <f t="shared" si="9"/>
        <v>49.914277740122</v>
      </c>
      <c r="AC12" s="15">
        <v>50248</v>
      </c>
      <c r="AD12" s="17">
        <f t="shared" si="10"/>
        <v>50.085722259878</v>
      </c>
      <c r="AE12" s="92">
        <f>Z12/Z27*100</f>
        <v>7.744903906651072</v>
      </c>
      <c r="AF12" s="42">
        <f t="shared" si="11"/>
        <v>102762</v>
      </c>
      <c r="AG12" s="15">
        <v>51059</v>
      </c>
      <c r="AH12" s="16">
        <f t="shared" si="12"/>
        <v>49.6866545999494</v>
      </c>
      <c r="AI12" s="15">
        <v>51703</v>
      </c>
      <c r="AJ12" s="17">
        <f t="shared" si="13"/>
        <v>50.3133454000506</v>
      </c>
      <c r="AK12" s="464">
        <f>AF12/AF27*100</f>
        <v>7.771012178079458</v>
      </c>
      <c r="AL12" s="375"/>
    </row>
    <row r="13" spans="1:38" ht="19.5" customHeight="1">
      <c r="A13" s="427" t="s">
        <v>65</v>
      </c>
      <c r="B13" s="89">
        <v>109879</v>
      </c>
      <c r="C13" s="15">
        <v>56342</v>
      </c>
      <c r="D13" s="16">
        <f t="shared" si="2"/>
        <v>51.276404044448896</v>
      </c>
      <c r="E13" s="15">
        <v>53537</v>
      </c>
      <c r="F13" s="17">
        <f t="shared" si="3"/>
        <v>48.723595955551104</v>
      </c>
      <c r="G13" s="92">
        <f>B13/B27*100</f>
        <v>9.111995302984065</v>
      </c>
      <c r="H13" s="89">
        <v>109972</v>
      </c>
      <c r="I13" s="15">
        <v>56516</v>
      </c>
      <c r="J13" s="16">
        <f t="shared" si="0"/>
        <v>51.391263230640526</v>
      </c>
      <c r="K13" s="15">
        <v>53456</v>
      </c>
      <c r="L13" s="17">
        <f t="shared" si="1"/>
        <v>48.608736769359474</v>
      </c>
      <c r="M13" s="92">
        <f>H13/H27*100</f>
        <v>8.907132460914056</v>
      </c>
      <c r="N13" s="89">
        <v>107967</v>
      </c>
      <c r="O13" s="15">
        <v>55045</v>
      </c>
      <c r="P13" s="16">
        <f t="shared" si="4"/>
        <v>50.98317078366538</v>
      </c>
      <c r="Q13" s="15">
        <v>52922</v>
      </c>
      <c r="R13" s="17">
        <f t="shared" si="5"/>
        <v>49.01682921633462</v>
      </c>
      <c r="S13" s="92">
        <f>N13/N27*100</f>
        <v>8.600556498631057</v>
      </c>
      <c r="T13" s="89">
        <v>106620</v>
      </c>
      <c r="U13" s="15">
        <v>54238</v>
      </c>
      <c r="V13" s="16">
        <f t="shared" si="6"/>
        <v>50.870380791596325</v>
      </c>
      <c r="W13" s="15">
        <v>52382</v>
      </c>
      <c r="X13" s="17">
        <f t="shared" si="7"/>
        <v>49.129619208403675</v>
      </c>
      <c r="Y13" s="93">
        <f t="shared" si="14"/>
        <v>8.362562825106199</v>
      </c>
      <c r="Z13" s="89">
        <f t="shared" si="8"/>
        <v>105736</v>
      </c>
      <c r="AA13" s="15">
        <v>53308</v>
      </c>
      <c r="AB13" s="16">
        <f t="shared" si="9"/>
        <v>50.41613074071272</v>
      </c>
      <c r="AC13" s="15">
        <v>52428</v>
      </c>
      <c r="AD13" s="17">
        <f t="shared" si="10"/>
        <v>49.58386925928728</v>
      </c>
      <c r="AE13" s="92">
        <f>Z13/Z27*100</f>
        <v>8.162704432375682</v>
      </c>
      <c r="AF13" s="42">
        <f t="shared" si="11"/>
        <v>105227</v>
      </c>
      <c r="AG13" s="15">
        <v>52968</v>
      </c>
      <c r="AH13" s="16">
        <f t="shared" si="12"/>
        <v>50.33689072196299</v>
      </c>
      <c r="AI13" s="15">
        <v>52259</v>
      </c>
      <c r="AJ13" s="17">
        <f t="shared" si="13"/>
        <v>49.663109278037005</v>
      </c>
      <c r="AK13" s="464">
        <f>AF13/AF27*100</f>
        <v>7.9574190699165745</v>
      </c>
      <c r="AL13" s="375"/>
    </row>
    <row r="14" spans="1:38" ht="19.5" customHeight="1">
      <c r="A14" s="427" t="s">
        <v>66</v>
      </c>
      <c r="B14" s="89">
        <v>97681</v>
      </c>
      <c r="C14" s="15">
        <v>49881</v>
      </c>
      <c r="D14" s="16">
        <f t="shared" si="2"/>
        <v>51.0652020351962</v>
      </c>
      <c r="E14" s="15">
        <v>47800</v>
      </c>
      <c r="F14" s="17">
        <f t="shared" si="3"/>
        <v>48.9347979648038</v>
      </c>
      <c r="G14" s="92">
        <f>B14/B27*100</f>
        <v>8.100445155041331</v>
      </c>
      <c r="H14" s="89">
        <v>102977</v>
      </c>
      <c r="I14" s="15">
        <v>52616</v>
      </c>
      <c r="J14" s="16">
        <f t="shared" si="0"/>
        <v>51.09490468745448</v>
      </c>
      <c r="K14" s="15">
        <v>50361</v>
      </c>
      <c r="L14" s="17">
        <f t="shared" si="1"/>
        <v>48.90509531254552</v>
      </c>
      <c r="M14" s="92">
        <f>H14/H27*100</f>
        <v>8.340575595856643</v>
      </c>
      <c r="N14" s="89">
        <v>108032</v>
      </c>
      <c r="O14" s="15">
        <v>54920</v>
      </c>
      <c r="P14" s="16">
        <f t="shared" si="4"/>
        <v>50.83678909952607</v>
      </c>
      <c r="Q14" s="15">
        <v>53112</v>
      </c>
      <c r="R14" s="17">
        <f t="shared" si="5"/>
        <v>49.163210900473935</v>
      </c>
      <c r="S14" s="92">
        <f>N14/N27*100</f>
        <v>8.605734341605402</v>
      </c>
      <c r="T14" s="89">
        <v>110022</v>
      </c>
      <c r="U14" s="15">
        <v>55896</v>
      </c>
      <c r="V14" s="16">
        <f t="shared" si="6"/>
        <v>50.804384577629925</v>
      </c>
      <c r="W14" s="15">
        <v>54126</v>
      </c>
      <c r="X14" s="17">
        <f t="shared" si="7"/>
        <v>49.19561542237007</v>
      </c>
      <c r="Y14" s="92">
        <f t="shared" si="14"/>
        <v>8.629393051433448</v>
      </c>
      <c r="Z14" s="89">
        <f t="shared" si="8"/>
        <v>111092</v>
      </c>
      <c r="AA14" s="15">
        <v>56502</v>
      </c>
      <c r="AB14" s="16">
        <f t="shared" si="9"/>
        <v>50.860548014258455</v>
      </c>
      <c r="AC14" s="15">
        <v>54590</v>
      </c>
      <c r="AD14" s="17">
        <f t="shared" si="10"/>
        <v>49.13945198574155</v>
      </c>
      <c r="AE14" s="92">
        <f>Z14/Z27*100</f>
        <v>8.576181818883628</v>
      </c>
      <c r="AF14" s="42">
        <f t="shared" si="11"/>
        <v>111669</v>
      </c>
      <c r="AG14" s="15">
        <v>56613</v>
      </c>
      <c r="AH14" s="16">
        <f t="shared" si="12"/>
        <v>50.697149611799155</v>
      </c>
      <c r="AI14" s="15">
        <v>55056</v>
      </c>
      <c r="AJ14" s="17">
        <f t="shared" si="13"/>
        <v>49.302850388200845</v>
      </c>
      <c r="AK14" s="464">
        <f>AF14/AF27*100</f>
        <v>8.444572496778525</v>
      </c>
      <c r="AL14" s="375"/>
    </row>
    <row r="15" spans="1:38" ht="19.5" customHeight="1">
      <c r="A15" s="427" t="s">
        <v>67</v>
      </c>
      <c r="B15" s="89">
        <v>90197</v>
      </c>
      <c r="C15" s="15">
        <v>45399</v>
      </c>
      <c r="D15" s="16">
        <f t="shared" si="2"/>
        <v>50.33315963945586</v>
      </c>
      <c r="E15" s="15">
        <v>44798</v>
      </c>
      <c r="F15" s="17">
        <f t="shared" si="3"/>
        <v>49.66684036054414</v>
      </c>
      <c r="G15" s="92">
        <f>B15/B27*100</f>
        <v>7.479815436464235</v>
      </c>
      <c r="H15" s="89">
        <v>92041</v>
      </c>
      <c r="I15" s="15">
        <v>46465</v>
      </c>
      <c r="J15" s="16">
        <f t="shared" si="0"/>
        <v>50.48293695201052</v>
      </c>
      <c r="K15" s="15">
        <v>45576</v>
      </c>
      <c r="L15" s="17">
        <f t="shared" si="1"/>
        <v>49.51706304798948</v>
      </c>
      <c r="M15" s="92">
        <f>H15/H27*100</f>
        <v>7.454819216118564</v>
      </c>
      <c r="N15" s="89">
        <v>94082</v>
      </c>
      <c r="O15" s="15">
        <v>47652</v>
      </c>
      <c r="P15" s="16">
        <f t="shared" si="4"/>
        <v>50.649433472927875</v>
      </c>
      <c r="Q15" s="15">
        <v>46430</v>
      </c>
      <c r="R15" s="17">
        <f t="shared" si="5"/>
        <v>49.350566527072125</v>
      </c>
      <c r="S15" s="92">
        <f>N15/N27*100</f>
        <v>7.494489580188457</v>
      </c>
      <c r="T15" s="89">
        <v>96203</v>
      </c>
      <c r="U15" s="15">
        <v>49027</v>
      </c>
      <c r="V15" s="16">
        <f t="shared" si="6"/>
        <v>50.96202821117844</v>
      </c>
      <c r="W15" s="15">
        <v>47176</v>
      </c>
      <c r="X15" s="17">
        <f t="shared" si="7"/>
        <v>49.03797178882156</v>
      </c>
      <c r="Y15" s="93">
        <f t="shared" si="14"/>
        <v>7.545522711158241</v>
      </c>
      <c r="Z15" s="89">
        <f t="shared" si="8"/>
        <v>98483</v>
      </c>
      <c r="AA15" s="15">
        <v>50151</v>
      </c>
      <c r="AB15" s="16">
        <f t="shared" si="9"/>
        <v>50.92350964125788</v>
      </c>
      <c r="AC15" s="15">
        <v>48332</v>
      </c>
      <c r="AD15" s="17">
        <f t="shared" si="10"/>
        <v>49.07649035874212</v>
      </c>
      <c r="AE15" s="92">
        <f>Z15/Z27*100</f>
        <v>7.602780704903289</v>
      </c>
      <c r="AF15" s="42">
        <f t="shared" si="11"/>
        <v>100313</v>
      </c>
      <c r="AG15" s="15">
        <v>51081</v>
      </c>
      <c r="AH15" s="16">
        <f t="shared" si="12"/>
        <v>50.92161534397336</v>
      </c>
      <c r="AI15" s="15">
        <v>49232</v>
      </c>
      <c r="AJ15" s="17">
        <f t="shared" si="13"/>
        <v>49.078384656026635</v>
      </c>
      <c r="AK15" s="464">
        <f>AF15/AF27*100</f>
        <v>7.585815229556496</v>
      </c>
      <c r="AL15" s="375"/>
    </row>
    <row r="16" spans="1:38" ht="19.5" customHeight="1">
      <c r="A16" s="427" t="s">
        <v>68</v>
      </c>
      <c r="B16" s="89">
        <v>76315</v>
      </c>
      <c r="C16" s="15">
        <v>38721</v>
      </c>
      <c r="D16" s="16">
        <f t="shared" si="2"/>
        <v>50.7383869488305</v>
      </c>
      <c r="E16" s="15">
        <v>37594</v>
      </c>
      <c r="F16" s="17">
        <f t="shared" si="3"/>
        <v>49.2616130511695</v>
      </c>
      <c r="G16" s="92">
        <f>B16/B27*100</f>
        <v>6.328615309087532</v>
      </c>
      <c r="H16" s="89">
        <v>75450</v>
      </c>
      <c r="I16" s="15">
        <v>38424</v>
      </c>
      <c r="J16" s="16">
        <f t="shared" si="0"/>
        <v>50.92644135188866</v>
      </c>
      <c r="K16" s="15">
        <v>37026</v>
      </c>
      <c r="L16" s="17">
        <f t="shared" si="1"/>
        <v>49.07355864811133</v>
      </c>
      <c r="M16" s="92">
        <f>H16/H27*100</f>
        <v>6.111038665987392</v>
      </c>
      <c r="N16" s="89">
        <v>78468</v>
      </c>
      <c r="O16" s="15">
        <v>40056</v>
      </c>
      <c r="P16" s="16">
        <f t="shared" si="4"/>
        <v>51.04756078911149</v>
      </c>
      <c r="Q16" s="15">
        <v>38412</v>
      </c>
      <c r="R16" s="17">
        <f t="shared" si="5"/>
        <v>48.952439210888514</v>
      </c>
      <c r="S16" s="92">
        <f>N16/N27*100</f>
        <v>6.250692038628301</v>
      </c>
      <c r="T16" s="89">
        <v>84118</v>
      </c>
      <c r="U16" s="15">
        <v>42579</v>
      </c>
      <c r="V16" s="16">
        <f t="shared" si="6"/>
        <v>50.61817922442283</v>
      </c>
      <c r="W16" s="15">
        <v>41539</v>
      </c>
      <c r="X16" s="17">
        <f t="shared" si="7"/>
        <v>49.38182077557717</v>
      </c>
      <c r="Y16" s="93">
        <f t="shared" si="14"/>
        <v>6.597655784302036</v>
      </c>
      <c r="Z16" s="89">
        <f t="shared" si="8"/>
        <v>88370</v>
      </c>
      <c r="AA16" s="15">
        <v>44538</v>
      </c>
      <c r="AB16" s="16">
        <f t="shared" si="9"/>
        <v>50.3994568292407</v>
      </c>
      <c r="AC16" s="15">
        <v>43832</v>
      </c>
      <c r="AD16" s="17">
        <f t="shared" si="10"/>
        <v>49.60054317075931</v>
      </c>
      <c r="AE16" s="92">
        <f>Z16/Z27*100</f>
        <v>6.822068081722771</v>
      </c>
      <c r="AF16" s="42">
        <f t="shared" si="11"/>
        <v>92624</v>
      </c>
      <c r="AG16" s="15">
        <v>46730</v>
      </c>
      <c r="AH16" s="16">
        <f t="shared" si="12"/>
        <v>50.45128692347556</v>
      </c>
      <c r="AI16" s="15">
        <v>45894</v>
      </c>
      <c r="AJ16" s="17">
        <f t="shared" si="13"/>
        <v>49.54871307652444</v>
      </c>
      <c r="AK16" s="464">
        <f>AF16/AF27*100</f>
        <v>7.004361845647532</v>
      </c>
      <c r="AL16" s="375"/>
    </row>
    <row r="17" spans="1:38" ht="19.5" customHeight="1">
      <c r="A17" s="427" t="s">
        <v>69</v>
      </c>
      <c r="B17" s="89">
        <v>71317</v>
      </c>
      <c r="C17" s="15">
        <v>35621</v>
      </c>
      <c r="D17" s="16">
        <f t="shared" si="2"/>
        <v>49.9474178667078</v>
      </c>
      <c r="E17" s="15">
        <v>35696</v>
      </c>
      <c r="F17" s="17">
        <f t="shared" si="3"/>
        <v>50.0525821332922</v>
      </c>
      <c r="G17" s="92">
        <f>B17/B27*100</f>
        <v>5.914143458012127</v>
      </c>
      <c r="H17" s="89">
        <v>75473</v>
      </c>
      <c r="I17" s="15">
        <v>37736</v>
      </c>
      <c r="J17" s="16">
        <f t="shared" si="0"/>
        <v>49.999337511427925</v>
      </c>
      <c r="K17" s="15">
        <v>37737</v>
      </c>
      <c r="L17" s="17">
        <f t="shared" si="1"/>
        <v>50.00066248857207</v>
      </c>
      <c r="M17" s="92">
        <f>H17/H27*100</f>
        <v>6.112901540597302</v>
      </c>
      <c r="N17" s="89">
        <v>77809</v>
      </c>
      <c r="O17" s="15">
        <v>38885</v>
      </c>
      <c r="P17" s="16">
        <f t="shared" si="4"/>
        <v>49.97493863177782</v>
      </c>
      <c r="Q17" s="15">
        <v>38924</v>
      </c>
      <c r="R17" s="17">
        <f t="shared" si="5"/>
        <v>50.02506136822219</v>
      </c>
      <c r="S17" s="92">
        <f>N17/N27*100</f>
        <v>6.19819667678072</v>
      </c>
      <c r="T17" s="89">
        <v>76591</v>
      </c>
      <c r="U17" s="15">
        <v>38447</v>
      </c>
      <c r="V17" s="16">
        <f t="shared" si="6"/>
        <v>50.19780391952057</v>
      </c>
      <c r="W17" s="15">
        <v>38144</v>
      </c>
      <c r="X17" s="17">
        <f t="shared" si="7"/>
        <v>49.802196080479426</v>
      </c>
      <c r="Y17" s="94">
        <f t="shared" si="14"/>
        <v>6.007288026052419</v>
      </c>
      <c r="Z17" s="89">
        <f t="shared" si="8"/>
        <v>77965</v>
      </c>
      <c r="AA17" s="15">
        <v>39408</v>
      </c>
      <c r="AB17" s="16">
        <f t="shared" si="9"/>
        <v>50.54575771179375</v>
      </c>
      <c r="AC17" s="15">
        <v>38557</v>
      </c>
      <c r="AD17" s="17">
        <f t="shared" si="10"/>
        <v>49.454242288206245</v>
      </c>
      <c r="AE17" s="92">
        <f>Z17/Z27*100</f>
        <v>6.018813375483941</v>
      </c>
      <c r="AF17" s="42">
        <f t="shared" si="11"/>
        <v>77638</v>
      </c>
      <c r="AG17" s="15">
        <v>39369</v>
      </c>
      <c r="AH17" s="16">
        <f t="shared" si="12"/>
        <v>50.708415981864555</v>
      </c>
      <c r="AI17" s="15">
        <v>38269</v>
      </c>
      <c r="AJ17" s="17">
        <f t="shared" si="13"/>
        <v>49.291584018135445</v>
      </c>
      <c r="AK17" s="464">
        <f>AF17/AF27*100</f>
        <v>5.871098689026419</v>
      </c>
      <c r="AL17" s="375"/>
    </row>
    <row r="18" spans="1:38" ht="19.5" customHeight="1">
      <c r="A18" s="427" t="s">
        <v>70</v>
      </c>
      <c r="B18" s="89">
        <v>60504</v>
      </c>
      <c r="C18" s="15">
        <v>30914</v>
      </c>
      <c r="D18" s="16">
        <f t="shared" si="2"/>
        <v>51.094142536030674</v>
      </c>
      <c r="E18" s="15">
        <v>29590</v>
      </c>
      <c r="F18" s="17">
        <f t="shared" si="3"/>
        <v>48.905857463969326</v>
      </c>
      <c r="G18" s="92">
        <f>B18/B27*100</f>
        <v>5.017447954675123</v>
      </c>
      <c r="H18" s="89">
        <v>60902</v>
      </c>
      <c r="I18" s="15">
        <v>30990</v>
      </c>
      <c r="J18" s="16">
        <f t="shared" si="0"/>
        <v>50.88502840629208</v>
      </c>
      <c r="K18" s="15">
        <v>29912</v>
      </c>
      <c r="L18" s="17">
        <f t="shared" si="1"/>
        <v>49.11497159370792</v>
      </c>
      <c r="M18" s="92">
        <f>H18/H27*100</f>
        <v>4.9327299779451845</v>
      </c>
      <c r="N18" s="89">
        <v>62554</v>
      </c>
      <c r="O18" s="15">
        <v>31638</v>
      </c>
      <c r="P18" s="16">
        <f t="shared" si="4"/>
        <v>50.577101384403875</v>
      </c>
      <c r="Q18" s="15">
        <v>30916</v>
      </c>
      <c r="R18" s="17">
        <f t="shared" si="5"/>
        <v>49.422898615596125</v>
      </c>
      <c r="S18" s="92">
        <f>N18/N27*100</f>
        <v>4.982996760263481</v>
      </c>
      <c r="T18" s="89">
        <v>66245</v>
      </c>
      <c r="U18" s="15">
        <v>33362</v>
      </c>
      <c r="V18" s="16">
        <f t="shared" si="6"/>
        <v>50.36153671975243</v>
      </c>
      <c r="W18" s="15">
        <v>32883</v>
      </c>
      <c r="X18" s="17">
        <f t="shared" si="7"/>
        <v>49.638463280247564</v>
      </c>
      <c r="Y18" s="92">
        <f t="shared" si="14"/>
        <v>5.195816679320579</v>
      </c>
      <c r="Z18" s="89">
        <f t="shared" si="8"/>
        <v>68833</v>
      </c>
      <c r="AA18" s="15">
        <v>34472</v>
      </c>
      <c r="AB18" s="16">
        <f t="shared" si="9"/>
        <v>50.08062993041128</v>
      </c>
      <c r="AC18" s="15">
        <v>34361</v>
      </c>
      <c r="AD18" s="17">
        <f t="shared" si="10"/>
        <v>49.919370069588716</v>
      </c>
      <c r="AE18" s="92">
        <f>Z18/Z27*100</f>
        <v>5.3138328875096015</v>
      </c>
      <c r="AF18" s="42">
        <f t="shared" si="11"/>
        <v>72071</v>
      </c>
      <c r="AG18" s="15">
        <v>35823</v>
      </c>
      <c r="AH18" s="16">
        <f t="shared" si="12"/>
        <v>49.70515186413398</v>
      </c>
      <c r="AI18" s="15">
        <v>36248</v>
      </c>
      <c r="AJ18" s="17">
        <f t="shared" si="13"/>
        <v>50.29484813586602</v>
      </c>
      <c r="AK18" s="464">
        <f>AF18/AF27*100</f>
        <v>5.450114037157359</v>
      </c>
      <c r="AL18" s="375"/>
    </row>
    <row r="19" spans="1:38" ht="19.5" customHeight="1">
      <c r="A19" s="427" t="s">
        <v>71</v>
      </c>
      <c r="B19" s="89">
        <v>46828</v>
      </c>
      <c r="C19" s="15">
        <v>23678</v>
      </c>
      <c r="D19" s="16">
        <f t="shared" si="2"/>
        <v>50.56376526864269</v>
      </c>
      <c r="E19" s="15">
        <v>23150</v>
      </c>
      <c r="F19" s="17">
        <f t="shared" si="3"/>
        <v>49.43623473135731</v>
      </c>
      <c r="G19" s="92">
        <f>B19/B27*100</f>
        <v>3.8833309007921235</v>
      </c>
      <c r="H19" s="89">
        <v>52247</v>
      </c>
      <c r="I19" s="15">
        <v>26371</v>
      </c>
      <c r="J19" s="16">
        <f t="shared" si="0"/>
        <v>50.473711409267516</v>
      </c>
      <c r="K19" s="15">
        <v>25876</v>
      </c>
      <c r="L19" s="17">
        <f t="shared" si="1"/>
        <v>49.526288590732484</v>
      </c>
      <c r="M19" s="92">
        <f>H19/H27*100</f>
        <v>4.231722162781224</v>
      </c>
      <c r="N19" s="89">
        <v>55364</v>
      </c>
      <c r="O19" s="15">
        <v>28239</v>
      </c>
      <c r="P19" s="16">
        <f t="shared" si="4"/>
        <v>51.006068925655654</v>
      </c>
      <c r="Q19" s="15">
        <v>27125</v>
      </c>
      <c r="R19" s="17">
        <f t="shared" si="5"/>
        <v>48.99393107434434</v>
      </c>
      <c r="S19" s="92">
        <f>N19/N27*100</f>
        <v>4.410247668178331</v>
      </c>
      <c r="T19" s="89">
        <v>56036</v>
      </c>
      <c r="U19" s="15">
        <v>28454</v>
      </c>
      <c r="V19" s="16">
        <f t="shared" si="6"/>
        <v>50.778071239917196</v>
      </c>
      <c r="W19" s="15">
        <v>27582</v>
      </c>
      <c r="X19" s="17">
        <f t="shared" si="7"/>
        <v>49.221928760082804</v>
      </c>
      <c r="Y19" s="93">
        <f t="shared" si="14"/>
        <v>4.395090700315616</v>
      </c>
      <c r="Z19" s="89">
        <f t="shared" si="8"/>
        <v>57274</v>
      </c>
      <c r="AA19" s="15">
        <v>29031</v>
      </c>
      <c r="AB19" s="16">
        <f t="shared" si="9"/>
        <v>50.68792122079827</v>
      </c>
      <c r="AC19" s="15">
        <v>28243</v>
      </c>
      <c r="AD19" s="17">
        <f t="shared" si="10"/>
        <v>49.312078779201734</v>
      </c>
      <c r="AE19" s="92">
        <f>Z19/Z27*100</f>
        <v>4.421490633841688</v>
      </c>
      <c r="AF19" s="42">
        <f t="shared" si="11"/>
        <v>60227</v>
      </c>
      <c r="AG19" s="15">
        <v>30597</v>
      </c>
      <c r="AH19" s="16">
        <f t="shared" si="12"/>
        <v>50.80279608813323</v>
      </c>
      <c r="AI19" s="15">
        <v>29630</v>
      </c>
      <c r="AJ19" s="17">
        <f t="shared" si="13"/>
        <v>49.19720391186677</v>
      </c>
      <c r="AK19" s="464">
        <f>AF19/AF27*100</f>
        <v>4.5544534988535785</v>
      </c>
      <c r="AL19" s="375"/>
    </row>
    <row r="20" spans="1:38" ht="19.5" customHeight="1">
      <c r="A20" s="427" t="s">
        <v>72</v>
      </c>
      <c r="B20" s="89">
        <v>38400</v>
      </c>
      <c r="C20" s="15">
        <v>18072</v>
      </c>
      <c r="D20" s="16">
        <f t="shared" si="2"/>
        <v>47.0625</v>
      </c>
      <c r="E20" s="15">
        <v>20328</v>
      </c>
      <c r="F20" s="17">
        <f t="shared" si="3"/>
        <v>52.93750000000001</v>
      </c>
      <c r="G20" s="92">
        <f>B20/B27*100</f>
        <v>3.1844175832924226</v>
      </c>
      <c r="H20" s="89">
        <v>40829</v>
      </c>
      <c r="I20" s="15">
        <v>19352</v>
      </c>
      <c r="J20" s="16">
        <f t="shared" si="0"/>
        <v>47.39768301942247</v>
      </c>
      <c r="K20" s="15">
        <v>21477</v>
      </c>
      <c r="L20" s="17">
        <f t="shared" si="1"/>
        <v>52.602316980577534</v>
      </c>
      <c r="M20" s="92">
        <f>H20/H27*100</f>
        <v>3.3069264107832903</v>
      </c>
      <c r="N20" s="89">
        <v>41780</v>
      </c>
      <c r="O20" s="15">
        <v>19962</v>
      </c>
      <c r="P20" s="16">
        <f t="shared" si="4"/>
        <v>47.77884155098133</v>
      </c>
      <c r="Q20" s="15">
        <v>21818</v>
      </c>
      <c r="R20" s="17">
        <f t="shared" si="5"/>
        <v>52.22115844901867</v>
      </c>
      <c r="S20" s="92">
        <f>N20/N27*100</f>
        <v>3.3281581456630787</v>
      </c>
      <c r="T20" s="89">
        <v>42971</v>
      </c>
      <c r="U20" s="15">
        <v>20908</v>
      </c>
      <c r="V20" s="16">
        <f t="shared" si="6"/>
        <v>48.65607037304228</v>
      </c>
      <c r="W20" s="15">
        <v>22063</v>
      </c>
      <c r="X20" s="17">
        <f t="shared" si="7"/>
        <v>51.34392962695772</v>
      </c>
      <c r="Y20" s="93">
        <f t="shared" si="14"/>
        <v>3.370359099208765</v>
      </c>
      <c r="Z20" s="89">
        <f t="shared" si="8"/>
        <v>44373</v>
      </c>
      <c r="AA20" s="15">
        <v>22022</v>
      </c>
      <c r="AB20" s="16">
        <f t="shared" si="9"/>
        <v>49.62927906609875</v>
      </c>
      <c r="AC20" s="15">
        <v>22351</v>
      </c>
      <c r="AD20" s="17">
        <f t="shared" si="10"/>
        <v>50.37072093390125</v>
      </c>
      <c r="AE20" s="92">
        <f>Z20/Z27*100</f>
        <v>3.4255474368030385</v>
      </c>
      <c r="AF20" s="42">
        <f t="shared" si="11"/>
        <v>46319</v>
      </c>
      <c r="AG20" s="15">
        <v>23049</v>
      </c>
      <c r="AH20" s="16">
        <f t="shared" si="12"/>
        <v>49.76143699129947</v>
      </c>
      <c r="AI20" s="15">
        <v>23270</v>
      </c>
      <c r="AJ20" s="17">
        <f t="shared" si="13"/>
        <v>50.23856300870053</v>
      </c>
      <c r="AK20" s="464">
        <f>AF20/AF27*100</f>
        <v>3.502710273023709</v>
      </c>
      <c r="AL20" s="375"/>
    </row>
    <row r="21" spans="1:38" ht="19.5" customHeight="1">
      <c r="A21" s="427" t="s">
        <v>73</v>
      </c>
      <c r="B21" s="89">
        <v>27806</v>
      </c>
      <c r="C21" s="15">
        <v>12748</v>
      </c>
      <c r="D21" s="16">
        <f t="shared" si="2"/>
        <v>45.846220240235915</v>
      </c>
      <c r="E21" s="15">
        <v>15058</v>
      </c>
      <c r="F21" s="17">
        <f t="shared" si="3"/>
        <v>54.15377975976408</v>
      </c>
      <c r="G21" s="92">
        <f>B21/B27*100</f>
        <v>2.3058832114851326</v>
      </c>
      <c r="H21" s="89">
        <v>29303</v>
      </c>
      <c r="I21" s="15">
        <v>13586</v>
      </c>
      <c r="J21" s="16">
        <f t="shared" si="0"/>
        <v>46.36385353035525</v>
      </c>
      <c r="K21" s="15">
        <v>15717</v>
      </c>
      <c r="L21" s="17">
        <f t="shared" si="1"/>
        <v>53.63614646964474</v>
      </c>
      <c r="M21" s="92">
        <f>H21/H27*100</f>
        <v>2.3733832475736056</v>
      </c>
      <c r="N21" s="89">
        <v>31096</v>
      </c>
      <c r="O21" s="15">
        <v>14298</v>
      </c>
      <c r="P21" s="16">
        <f t="shared" si="4"/>
        <v>45.980190378183686</v>
      </c>
      <c r="Q21" s="15">
        <v>16798</v>
      </c>
      <c r="R21" s="17">
        <f t="shared" si="5"/>
        <v>54.01980962181631</v>
      </c>
      <c r="S21" s="92">
        <f>N21/N27*100</f>
        <v>2.477080078926259</v>
      </c>
      <c r="T21" s="89">
        <v>31833</v>
      </c>
      <c r="U21" s="15">
        <v>14521</v>
      </c>
      <c r="V21" s="16">
        <f t="shared" si="6"/>
        <v>45.616184462664535</v>
      </c>
      <c r="W21" s="15">
        <v>17312</v>
      </c>
      <c r="X21" s="17">
        <f t="shared" si="7"/>
        <v>54.383815537335465</v>
      </c>
      <c r="Y21" s="93">
        <f t="shared" si="14"/>
        <v>2.49676854634783</v>
      </c>
      <c r="Z21" s="89">
        <f t="shared" si="8"/>
        <v>33773</v>
      </c>
      <c r="AA21" s="15">
        <v>15241</v>
      </c>
      <c r="AB21" s="16">
        <f t="shared" si="9"/>
        <v>45.12776478251858</v>
      </c>
      <c r="AC21" s="15">
        <v>18532</v>
      </c>
      <c r="AD21" s="17">
        <f t="shared" si="10"/>
        <v>54.872235217481425</v>
      </c>
      <c r="AE21" s="92">
        <f>Z21/Z27*100</f>
        <v>2.6072389422204725</v>
      </c>
      <c r="AF21" s="42">
        <f t="shared" si="11"/>
        <v>37113</v>
      </c>
      <c r="AG21" s="15">
        <v>17049</v>
      </c>
      <c r="AH21" s="16">
        <f t="shared" si="12"/>
        <v>45.938080995877456</v>
      </c>
      <c r="AI21" s="15">
        <v>20064</v>
      </c>
      <c r="AJ21" s="17">
        <f t="shared" si="13"/>
        <v>54.06191900412255</v>
      </c>
      <c r="AK21" s="464">
        <f>AF21/AF27*100</f>
        <v>2.8065391386413547</v>
      </c>
      <c r="AL21" s="375"/>
    </row>
    <row r="22" spans="1:38" ht="19.5" customHeight="1">
      <c r="A22" s="427" t="s">
        <v>74</v>
      </c>
      <c r="B22" s="89">
        <v>19751</v>
      </c>
      <c r="C22" s="15">
        <v>8295</v>
      </c>
      <c r="D22" s="16">
        <f t="shared" si="2"/>
        <v>41.99787352539112</v>
      </c>
      <c r="E22" s="15">
        <v>11456</v>
      </c>
      <c r="F22" s="17">
        <f t="shared" si="3"/>
        <v>58.002126474608886</v>
      </c>
      <c r="G22" s="92">
        <f>B22/B27*100</f>
        <v>1.6379018668648084</v>
      </c>
      <c r="H22" s="89">
        <v>21885</v>
      </c>
      <c r="I22" s="15">
        <v>9337</v>
      </c>
      <c r="J22" s="16">
        <f t="shared" si="0"/>
        <v>42.663925062828426</v>
      </c>
      <c r="K22" s="15">
        <v>12548</v>
      </c>
      <c r="L22" s="17">
        <f t="shared" si="1"/>
        <v>57.336074937171574</v>
      </c>
      <c r="M22" s="92">
        <f>H22/H27*100</f>
        <v>1.7725656886035002</v>
      </c>
      <c r="N22" s="89">
        <v>22724</v>
      </c>
      <c r="O22" s="15">
        <v>9858</v>
      </c>
      <c r="P22" s="16">
        <f t="shared" si="4"/>
        <v>43.38144692835768</v>
      </c>
      <c r="Q22" s="15">
        <v>12866</v>
      </c>
      <c r="R22" s="17">
        <f t="shared" si="5"/>
        <v>56.61855307164232</v>
      </c>
      <c r="S22" s="92">
        <f>N22/N27*100</f>
        <v>1.8101739038307276</v>
      </c>
      <c r="T22" s="89">
        <v>24411</v>
      </c>
      <c r="U22" s="15">
        <v>10749</v>
      </c>
      <c r="V22" s="16">
        <f t="shared" si="6"/>
        <v>44.033427553152265</v>
      </c>
      <c r="W22" s="15">
        <v>13662</v>
      </c>
      <c r="X22" s="17">
        <f t="shared" si="7"/>
        <v>55.96657244684773</v>
      </c>
      <c r="Y22" s="93">
        <f t="shared" si="14"/>
        <v>1.9146362889107804</v>
      </c>
      <c r="Z22" s="89">
        <f t="shared" si="8"/>
        <v>24566</v>
      </c>
      <c r="AA22" s="15">
        <v>10879</v>
      </c>
      <c r="AB22" s="16">
        <f t="shared" si="9"/>
        <v>44.284783847594234</v>
      </c>
      <c r="AC22" s="15">
        <v>13687</v>
      </c>
      <c r="AD22" s="17">
        <f t="shared" si="10"/>
        <v>55.715216152405766</v>
      </c>
      <c r="AE22" s="92">
        <f>Z22/Z27*100</f>
        <v>1.896468535652389</v>
      </c>
      <c r="AF22" s="42">
        <f t="shared" si="11"/>
        <v>25791</v>
      </c>
      <c r="AG22" s="15">
        <v>11417</v>
      </c>
      <c r="AH22" s="16">
        <f t="shared" si="12"/>
        <v>44.267380093831186</v>
      </c>
      <c r="AI22" s="15">
        <v>14374</v>
      </c>
      <c r="AJ22" s="17">
        <f t="shared" si="13"/>
        <v>55.73261990616882</v>
      </c>
      <c r="AK22" s="464">
        <f>AF22/AF27*100</f>
        <v>1.950353000961905</v>
      </c>
      <c r="AL22" s="375"/>
    </row>
    <row r="23" spans="1:38" ht="19.5" customHeight="1">
      <c r="A23" s="427" t="s">
        <v>75</v>
      </c>
      <c r="B23" s="89">
        <v>18988</v>
      </c>
      <c r="C23" s="15">
        <v>9026</v>
      </c>
      <c r="D23" s="16">
        <f t="shared" si="2"/>
        <v>47.535285443437964</v>
      </c>
      <c r="E23" s="15">
        <v>9962</v>
      </c>
      <c r="F23" s="17">
        <f t="shared" si="3"/>
        <v>52.46471455656204</v>
      </c>
      <c r="G23" s="92">
        <f>B23/B27*100</f>
        <v>1.5746281529051176</v>
      </c>
      <c r="H23" s="89">
        <v>18163</v>
      </c>
      <c r="I23" s="15">
        <v>8423</v>
      </c>
      <c r="J23" s="16">
        <f t="shared" si="0"/>
        <v>46.3744976050212</v>
      </c>
      <c r="K23" s="15">
        <v>9740</v>
      </c>
      <c r="L23" s="17">
        <f t="shared" si="1"/>
        <v>53.62550239497881</v>
      </c>
      <c r="M23" s="92">
        <f>H23/H27*100</f>
        <v>1.4711039799911068</v>
      </c>
      <c r="N23" s="89">
        <v>17826</v>
      </c>
      <c r="O23" s="15">
        <v>8031</v>
      </c>
      <c r="P23" s="16">
        <f t="shared" si="4"/>
        <v>45.05217098619993</v>
      </c>
      <c r="Q23" s="15">
        <v>9795</v>
      </c>
      <c r="R23" s="17">
        <f t="shared" si="5"/>
        <v>54.94782901380007</v>
      </c>
      <c r="S23" s="92">
        <f>N23/N27*100</f>
        <v>1.4200035209332225</v>
      </c>
      <c r="T23" s="89">
        <v>17248</v>
      </c>
      <c r="U23" s="15">
        <v>7566</v>
      </c>
      <c r="V23" s="16">
        <f t="shared" si="6"/>
        <v>43.865955473098325</v>
      </c>
      <c r="W23" s="15">
        <v>9682</v>
      </c>
      <c r="X23" s="17">
        <f t="shared" si="7"/>
        <v>56.134044526901675</v>
      </c>
      <c r="Y23" s="93">
        <f t="shared" si="14"/>
        <v>1.3528182668114024</v>
      </c>
      <c r="Z23" s="89">
        <f t="shared" si="8"/>
        <v>16592</v>
      </c>
      <c r="AA23" s="15">
        <v>6811</v>
      </c>
      <c r="AB23" s="16">
        <f t="shared" si="9"/>
        <v>41.04990356798457</v>
      </c>
      <c r="AC23" s="15">
        <v>9781</v>
      </c>
      <c r="AD23" s="17">
        <f t="shared" si="10"/>
        <v>58.95009643201543</v>
      </c>
      <c r="AE23" s="92">
        <f>Z23/Z27*100</f>
        <v>1.280884390765466</v>
      </c>
      <c r="AF23" s="42">
        <f t="shared" si="11"/>
        <v>16847</v>
      </c>
      <c r="AG23" s="15">
        <v>6705</v>
      </c>
      <c r="AH23" s="16">
        <f t="shared" si="12"/>
        <v>39.79937080785896</v>
      </c>
      <c r="AI23" s="15">
        <v>10142</v>
      </c>
      <c r="AJ23" s="17">
        <f t="shared" si="13"/>
        <v>60.20062919214103</v>
      </c>
      <c r="AK23" s="464">
        <f>AF23/AF27*100</f>
        <v>1.2739946883488509</v>
      </c>
      <c r="AL23" s="375"/>
    </row>
    <row r="24" spans="1:38" ht="19.5" customHeight="1">
      <c r="A24" s="427" t="s">
        <v>76</v>
      </c>
      <c r="B24" s="89">
        <v>8687</v>
      </c>
      <c r="C24" s="15">
        <v>3320</v>
      </c>
      <c r="D24" s="16">
        <f t="shared" si="2"/>
        <v>38.21802693680212</v>
      </c>
      <c r="E24" s="15">
        <v>5367</v>
      </c>
      <c r="F24" s="17">
        <f t="shared" si="3"/>
        <v>61.78197306319788</v>
      </c>
      <c r="G24" s="92">
        <f>B24/B27*100</f>
        <v>0.720391550678679</v>
      </c>
      <c r="H24" s="89">
        <v>9929</v>
      </c>
      <c r="I24" s="15">
        <v>3769</v>
      </c>
      <c r="J24" s="16">
        <f t="shared" si="0"/>
        <v>37.95951253902709</v>
      </c>
      <c r="K24" s="15">
        <v>6160</v>
      </c>
      <c r="L24" s="17">
        <f t="shared" si="1"/>
        <v>62.040487460972905</v>
      </c>
      <c r="M24" s="92">
        <f>H24/H27*100</f>
        <v>0.8041948696433243</v>
      </c>
      <c r="N24" s="89">
        <v>10276</v>
      </c>
      <c r="O24" s="15">
        <v>3940</v>
      </c>
      <c r="P24" s="16">
        <f t="shared" si="4"/>
        <v>38.341767224601014</v>
      </c>
      <c r="Q24" s="15">
        <v>6336</v>
      </c>
      <c r="R24" s="17">
        <f t="shared" si="5"/>
        <v>61.65823277539899</v>
      </c>
      <c r="S24" s="92">
        <f>N24/N27*100</f>
        <v>0.8185771446824747</v>
      </c>
      <c r="T24" s="89">
        <v>11651</v>
      </c>
      <c r="U24" s="15">
        <v>4612</v>
      </c>
      <c r="V24" s="16">
        <f t="shared" si="6"/>
        <v>39.584585014161874</v>
      </c>
      <c r="W24" s="15">
        <v>7039</v>
      </c>
      <c r="X24" s="17">
        <f t="shared" si="7"/>
        <v>60.415414985838126</v>
      </c>
      <c r="Y24" s="94">
        <f t="shared" si="14"/>
        <v>0.9138268568309165</v>
      </c>
      <c r="Z24" s="89">
        <f t="shared" si="8"/>
        <v>13350</v>
      </c>
      <c r="AA24" s="15">
        <v>5766</v>
      </c>
      <c r="AB24" s="16">
        <f t="shared" si="9"/>
        <v>43.19101123595506</v>
      </c>
      <c r="AC24" s="15">
        <v>7584</v>
      </c>
      <c r="AD24" s="17">
        <f t="shared" si="10"/>
        <v>56.80898876404494</v>
      </c>
      <c r="AE24" s="92">
        <f>Z24/Z27*100</f>
        <v>1.0306055096865339</v>
      </c>
      <c r="AF24" s="42">
        <f t="shared" si="11"/>
        <v>13930</v>
      </c>
      <c r="AG24" s="15">
        <v>6216</v>
      </c>
      <c r="AH24" s="16">
        <f t="shared" si="12"/>
        <v>44.62311557788945</v>
      </c>
      <c r="AI24" s="15">
        <v>7714</v>
      </c>
      <c r="AJ24" s="17">
        <f t="shared" si="13"/>
        <v>55.37688442211055</v>
      </c>
      <c r="AK24" s="464">
        <f>AF24/AF27*100</f>
        <v>1.0534068978868338</v>
      </c>
      <c r="AL24" s="375"/>
    </row>
    <row r="25" spans="1:38" ht="19.5" customHeight="1">
      <c r="A25" s="427" t="s">
        <v>77</v>
      </c>
      <c r="B25" s="89">
        <v>2938</v>
      </c>
      <c r="C25" s="18">
        <v>855</v>
      </c>
      <c r="D25" s="16">
        <f t="shared" si="2"/>
        <v>29.10142954390742</v>
      </c>
      <c r="E25" s="15">
        <v>2083</v>
      </c>
      <c r="F25" s="17">
        <f t="shared" si="3"/>
        <v>70.89857045609259</v>
      </c>
      <c r="G25" s="92">
        <f>B25/B27*100</f>
        <v>0.24364111613836295</v>
      </c>
      <c r="H25" s="89">
        <v>3230</v>
      </c>
      <c r="I25" s="18">
        <v>992</v>
      </c>
      <c r="J25" s="16">
        <f t="shared" si="0"/>
        <v>30.712074303405572</v>
      </c>
      <c r="K25" s="15">
        <v>2238</v>
      </c>
      <c r="L25" s="17">
        <f t="shared" si="1"/>
        <v>69.28792569659443</v>
      </c>
      <c r="M25" s="92">
        <f>H25/H27*100</f>
        <v>0.26161239086997057</v>
      </c>
      <c r="N25" s="89">
        <v>3953</v>
      </c>
      <c r="O25" s="18">
        <v>1217</v>
      </c>
      <c r="P25" s="16">
        <f t="shared" si="4"/>
        <v>30.786744244877305</v>
      </c>
      <c r="Q25" s="15">
        <v>2736</v>
      </c>
      <c r="R25" s="17">
        <f t="shared" si="5"/>
        <v>69.21325575512269</v>
      </c>
      <c r="S25" s="92">
        <f>N25/N27*100</f>
        <v>0.3148925119628087</v>
      </c>
      <c r="T25" s="89">
        <v>4353</v>
      </c>
      <c r="U25" s="18">
        <v>1407</v>
      </c>
      <c r="V25" s="16">
        <f t="shared" si="6"/>
        <v>32.32253618194349</v>
      </c>
      <c r="W25" s="15">
        <v>2946</v>
      </c>
      <c r="X25" s="17">
        <f t="shared" si="7"/>
        <v>67.67746381805651</v>
      </c>
      <c r="Y25" s="92">
        <f t="shared" si="14"/>
        <v>0.3414203336868063</v>
      </c>
      <c r="Z25" s="89">
        <f t="shared" si="8"/>
        <v>4822</v>
      </c>
      <c r="AA25" s="18">
        <v>1578</v>
      </c>
      <c r="AB25" s="16">
        <f t="shared" si="9"/>
        <v>32.72501036914143</v>
      </c>
      <c r="AC25" s="15">
        <v>3244</v>
      </c>
      <c r="AD25" s="17">
        <f t="shared" si="10"/>
        <v>67.27498963085856</v>
      </c>
      <c r="AE25" s="92">
        <f>Z25/Z27*100</f>
        <v>0.3722531661204843</v>
      </c>
      <c r="AF25" s="42">
        <f t="shared" si="11"/>
        <v>5052</v>
      </c>
      <c r="AG25" s="18">
        <v>1693</v>
      </c>
      <c r="AH25" s="16">
        <f t="shared" si="12"/>
        <v>33.51148060174188</v>
      </c>
      <c r="AI25" s="15">
        <v>3359</v>
      </c>
      <c r="AJ25" s="17">
        <f t="shared" si="13"/>
        <v>66.48851939825812</v>
      </c>
      <c r="AK25" s="464">
        <f>AF25/AF27*100</f>
        <v>0.3820396014446723</v>
      </c>
      <c r="AL25" s="375"/>
    </row>
    <row r="26" spans="1:38" ht="19.5" customHeight="1">
      <c r="A26" s="427" t="s">
        <v>78</v>
      </c>
      <c r="B26" s="90">
        <v>931</v>
      </c>
      <c r="C26" s="18">
        <v>202</v>
      </c>
      <c r="D26" s="16">
        <f t="shared" si="2"/>
        <v>21.697099892588614</v>
      </c>
      <c r="E26" s="18">
        <v>729</v>
      </c>
      <c r="F26" s="17">
        <f t="shared" si="3"/>
        <v>78.30290010741139</v>
      </c>
      <c r="G26" s="92">
        <f>B26/B27*100</f>
        <v>0.07720554088659493</v>
      </c>
      <c r="H26" s="90">
        <v>979</v>
      </c>
      <c r="I26" s="18">
        <v>197</v>
      </c>
      <c r="J26" s="16">
        <f t="shared" si="0"/>
        <v>20.122574055158324</v>
      </c>
      <c r="K26" s="18">
        <v>782</v>
      </c>
      <c r="L26" s="17">
        <f t="shared" si="1"/>
        <v>79.87742594484168</v>
      </c>
      <c r="M26" s="92">
        <f>H26/H27*100</f>
        <v>0.07929366274356073</v>
      </c>
      <c r="N26" s="90">
        <v>1049</v>
      </c>
      <c r="O26" s="18">
        <v>229</v>
      </c>
      <c r="P26" s="16">
        <f t="shared" si="4"/>
        <v>21.830314585319353</v>
      </c>
      <c r="Q26" s="18">
        <v>820</v>
      </c>
      <c r="R26" s="17">
        <f t="shared" si="5"/>
        <v>78.16968541468064</v>
      </c>
      <c r="S26" s="92">
        <f>N26/N27*100</f>
        <v>0.08356241969364694</v>
      </c>
      <c r="T26" s="90">
        <v>1195</v>
      </c>
      <c r="U26" s="18">
        <v>259</v>
      </c>
      <c r="V26" s="16">
        <f t="shared" si="6"/>
        <v>21.673640167364017</v>
      </c>
      <c r="W26" s="18">
        <v>936</v>
      </c>
      <c r="X26" s="17">
        <f t="shared" si="7"/>
        <v>78.32635983263599</v>
      </c>
      <c r="Y26" s="92">
        <f t="shared" si="14"/>
        <v>0.09372784258114714</v>
      </c>
      <c r="Z26" s="89">
        <f t="shared" si="8"/>
        <v>1311</v>
      </c>
      <c r="AA26" s="18">
        <v>280</v>
      </c>
      <c r="AB26" s="16">
        <f t="shared" si="9"/>
        <v>21.35774218154081</v>
      </c>
      <c r="AC26" s="18">
        <v>1031</v>
      </c>
      <c r="AD26" s="17">
        <f t="shared" si="10"/>
        <v>78.6422578184592</v>
      </c>
      <c r="AE26" s="92">
        <f>Z26/Z27*100</f>
        <v>0.10120777701865512</v>
      </c>
      <c r="AF26" s="42">
        <f t="shared" si="11"/>
        <v>1600</v>
      </c>
      <c r="AG26" s="18">
        <v>357</v>
      </c>
      <c r="AH26" s="16">
        <f t="shared" si="12"/>
        <v>22.3125</v>
      </c>
      <c r="AI26" s="18">
        <v>1243</v>
      </c>
      <c r="AJ26" s="17">
        <f t="shared" si="13"/>
        <v>77.6875</v>
      </c>
      <c r="AK26" s="464">
        <f>AF26/AF27*100</f>
        <v>0.12099433141557318</v>
      </c>
      <c r="AL26" s="361"/>
    </row>
    <row r="27" spans="1:37" ht="19.5" customHeight="1" thickBot="1">
      <c r="A27" s="429" t="s">
        <v>55</v>
      </c>
      <c r="B27" s="91">
        <v>1205872</v>
      </c>
      <c r="C27" s="19">
        <v>607022</v>
      </c>
      <c r="D27" s="20">
        <f t="shared" si="2"/>
        <v>50.33884193347221</v>
      </c>
      <c r="E27" s="19">
        <v>598850</v>
      </c>
      <c r="F27" s="21">
        <f t="shared" si="3"/>
        <v>49.66115806652779</v>
      </c>
      <c r="G27" s="95">
        <f>B27/$B$27*100</f>
        <v>100</v>
      </c>
      <c r="H27" s="91">
        <v>1234651</v>
      </c>
      <c r="I27" s="19">
        <v>621667</v>
      </c>
      <c r="J27" s="20">
        <f t="shared" si="0"/>
        <v>50.35163783125758</v>
      </c>
      <c r="K27" s="19">
        <v>612984</v>
      </c>
      <c r="L27" s="21">
        <f t="shared" si="1"/>
        <v>49.64836216874242</v>
      </c>
      <c r="M27" s="95">
        <f>SUM(M8:M26)</f>
        <v>100.00000000000001</v>
      </c>
      <c r="N27" s="91">
        <v>1255349</v>
      </c>
      <c r="O27" s="19">
        <v>631165</v>
      </c>
      <c r="P27" s="20">
        <f t="shared" si="4"/>
        <v>50.278050167722284</v>
      </c>
      <c r="Q27" s="19">
        <v>624184</v>
      </c>
      <c r="R27" s="21">
        <f t="shared" si="5"/>
        <v>49.721949832277716</v>
      </c>
      <c r="S27" s="95">
        <f>SUM(S8:S26)</f>
        <v>100.00000000000001</v>
      </c>
      <c r="T27" s="91">
        <v>1274968</v>
      </c>
      <c r="U27" s="19">
        <v>640095</v>
      </c>
      <c r="V27" s="20">
        <f t="shared" si="6"/>
        <v>50.20478945353922</v>
      </c>
      <c r="W27" s="19">
        <v>634873</v>
      </c>
      <c r="X27" s="21">
        <f t="shared" si="7"/>
        <v>49.79521054646077</v>
      </c>
      <c r="Y27" s="95">
        <f>SUM(Y8:Y26)</f>
        <v>100</v>
      </c>
      <c r="Z27" s="91">
        <f>SUM(Z8:Z26)</f>
        <v>1295355</v>
      </c>
      <c r="AA27" s="19">
        <v>649851</v>
      </c>
      <c r="AB27" s="20">
        <f t="shared" si="9"/>
        <v>50.16779184084672</v>
      </c>
      <c r="AC27" s="19">
        <v>645504</v>
      </c>
      <c r="AD27" s="21">
        <f t="shared" si="10"/>
        <v>49.83220815915328</v>
      </c>
      <c r="AE27" s="95">
        <f>SUM(AE8:AE26)</f>
        <v>100.00000000000003</v>
      </c>
      <c r="AF27" s="465">
        <f>SUM(AF8:AF26)</f>
        <v>1322376</v>
      </c>
      <c r="AG27" s="91">
        <f>SUM(AG8:AG26)</f>
        <v>663249</v>
      </c>
      <c r="AH27" s="20">
        <f>AG27/AF27*100</f>
        <v>50.15585582315468</v>
      </c>
      <c r="AI27" s="91">
        <f>SUM(AI8:AI26)</f>
        <v>659127</v>
      </c>
      <c r="AJ27" s="21">
        <f>AI27/AF27*100</f>
        <v>49.84414417684532</v>
      </c>
      <c r="AK27" s="466">
        <f>SUM(AK8:AK26)</f>
        <v>100.00000000000003</v>
      </c>
    </row>
    <row r="28" spans="1:37" s="84" customFormat="1" ht="14.25" customHeight="1" thickTop="1">
      <c r="A28" s="816"/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817"/>
      <c r="AF28" s="817"/>
      <c r="AG28" s="817"/>
      <c r="AH28" s="817"/>
      <c r="AI28" s="817"/>
      <c r="AJ28" s="817"/>
      <c r="AK28" s="817"/>
    </row>
    <row r="29" spans="1:19" ht="14.25" customHeight="1">
      <c r="A29" s="813" t="s">
        <v>164</v>
      </c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96"/>
      <c r="P29" s="96"/>
      <c r="Q29" s="96"/>
      <c r="R29" s="96"/>
      <c r="S29" s="96"/>
    </row>
    <row r="30" spans="1:19" ht="14.25" customHeight="1">
      <c r="A30" s="813" t="s">
        <v>218</v>
      </c>
      <c r="B30" s="803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96"/>
      <c r="Q30" s="96"/>
      <c r="R30" s="96"/>
      <c r="S30" s="96"/>
    </row>
    <row r="31" spans="1:19" ht="14.25" customHeight="1">
      <c r="A31" s="813" t="s">
        <v>214</v>
      </c>
      <c r="B31" s="792"/>
      <c r="C31" s="792"/>
      <c r="D31" s="792"/>
      <c r="E31" s="792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96"/>
      <c r="Q31" s="96"/>
      <c r="R31" s="96"/>
      <c r="S31" s="96"/>
    </row>
    <row r="32" spans="1:19" ht="14.25" customHeight="1">
      <c r="A32" s="813" t="s">
        <v>182</v>
      </c>
      <c r="B32" s="792"/>
      <c r="C32" s="792"/>
      <c r="D32" s="792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</row>
    <row r="33" spans="1:50" ht="16.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spans="4:50" ht="12.75"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</row>
    <row r="35" ht="12.75">
      <c r="H35" s="23" t="s">
        <v>15</v>
      </c>
    </row>
    <row r="40" ht="12.75">
      <c r="J40" s="96"/>
    </row>
  </sheetData>
  <sheetProtection/>
  <mergeCells count="51">
    <mergeCell ref="W6:W7"/>
    <mergeCell ref="T5:Y5"/>
    <mergeCell ref="A2:AK2"/>
    <mergeCell ref="A3:AK3"/>
    <mergeCell ref="B4:AK4"/>
    <mergeCell ref="AF5:AK5"/>
    <mergeCell ref="AF6:AF7"/>
    <mergeCell ref="AE6:AE7"/>
    <mergeCell ref="D6:D7"/>
    <mergeCell ref="AK6:AK7"/>
    <mergeCell ref="S6:S7"/>
    <mergeCell ref="A29:N29"/>
    <mergeCell ref="N6:N7"/>
    <mergeCell ref="Z5:AE5"/>
    <mergeCell ref="M6:M7"/>
    <mergeCell ref="Y6:Y7"/>
    <mergeCell ref="AC6:AC7"/>
    <mergeCell ref="P6:P7"/>
    <mergeCell ref="AD6:AD7"/>
    <mergeCell ref="Z6:Z7"/>
    <mergeCell ref="AA6:AA7"/>
    <mergeCell ref="AH6:AH7"/>
    <mergeCell ref="L6:L7"/>
    <mergeCell ref="X6:X7"/>
    <mergeCell ref="A6:A7"/>
    <mergeCell ref="T6:T7"/>
    <mergeCell ref="J6:J7"/>
    <mergeCell ref="G6:G7"/>
    <mergeCell ref="Q6:Q7"/>
    <mergeCell ref="V6:V7"/>
    <mergeCell ref="AB6:AB7"/>
    <mergeCell ref="U6:U7"/>
    <mergeCell ref="I6:I7"/>
    <mergeCell ref="C6:C7"/>
    <mergeCell ref="A30:O30"/>
    <mergeCell ref="F6:F7"/>
    <mergeCell ref="AG6:AG7"/>
    <mergeCell ref="A28:AK28"/>
    <mergeCell ref="AI6:AI7"/>
    <mergeCell ref="H6:H7"/>
    <mergeCell ref="AJ6:AJ7"/>
    <mergeCell ref="B5:G5"/>
    <mergeCell ref="R6:R7"/>
    <mergeCell ref="H5:M5"/>
    <mergeCell ref="N5:S5"/>
    <mergeCell ref="B6:B7"/>
    <mergeCell ref="A32:D32"/>
    <mergeCell ref="A31:E31"/>
    <mergeCell ref="O6:O7"/>
    <mergeCell ref="K6:K7"/>
    <mergeCell ref="E6:E7"/>
  </mergeCells>
  <hyperlinks>
    <hyperlink ref="A1" r:id="rId1" display="http://kayham.erciyes.edu.tr/"/>
  </hyperlinks>
  <printOptions/>
  <pageMargins left="0.75" right="0.75" top="0.37" bottom="0.25" header="0.25" footer="0.18"/>
  <pageSetup horizontalDpi="600" verticalDpi="600" orientation="landscape" paperSize="9" scale="89" r:id="rId3"/>
  <ignoredErrors>
    <ignoredError sqref="A10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8"/>
  <sheetViews>
    <sheetView zoomScalePageLayoutView="0" workbookViewId="0" topLeftCell="A1">
      <selection activeCell="A2" sqref="A2:AW2"/>
    </sheetView>
  </sheetViews>
  <sheetFormatPr defaultColWidth="9.00390625" defaultRowHeight="12.75"/>
  <cols>
    <col min="1" max="1" width="20.625" style="0" customWidth="1"/>
    <col min="2" max="49" width="9.75390625" style="0" customWidth="1"/>
  </cols>
  <sheetData>
    <row r="1" spans="1:49" ht="13.5" thickBot="1">
      <c r="A1" s="4" t="s">
        <v>18</v>
      </c>
      <c r="AW1" s="305" t="s">
        <v>16</v>
      </c>
    </row>
    <row r="2" spans="1:49" ht="27.75" customHeight="1" thickBot="1" thickTop="1">
      <c r="A2" s="824" t="s">
        <v>79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  <c r="AU2" s="825"/>
      <c r="AV2" s="825"/>
      <c r="AW2" s="826"/>
    </row>
    <row r="3" spans="1:49" ht="39" customHeight="1" thickBot="1">
      <c r="A3" s="827" t="s">
        <v>456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8"/>
      <c r="AP3" s="828"/>
      <c r="AQ3" s="828"/>
      <c r="AR3" s="828"/>
      <c r="AS3" s="828"/>
      <c r="AT3" s="828"/>
      <c r="AU3" s="828"/>
      <c r="AV3" s="828"/>
      <c r="AW3" s="829"/>
    </row>
    <row r="4" spans="1:49" ht="27" customHeight="1" thickBot="1">
      <c r="A4" s="306"/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1"/>
    </row>
    <row r="5" spans="1:49" ht="27" customHeight="1" thickBot="1">
      <c r="A5" s="88"/>
      <c r="B5" s="779">
        <v>2015</v>
      </c>
      <c r="C5" s="780"/>
      <c r="D5" s="780"/>
      <c r="E5" s="780"/>
      <c r="F5" s="780"/>
      <c r="G5" s="808"/>
      <c r="H5" s="779">
        <v>2016</v>
      </c>
      <c r="I5" s="780"/>
      <c r="J5" s="780"/>
      <c r="K5" s="780"/>
      <c r="L5" s="780"/>
      <c r="M5" s="808"/>
      <c r="N5" s="779">
        <v>2017</v>
      </c>
      <c r="O5" s="780"/>
      <c r="P5" s="780"/>
      <c r="Q5" s="780"/>
      <c r="R5" s="780"/>
      <c r="S5" s="808"/>
      <c r="T5" s="779">
        <v>2018</v>
      </c>
      <c r="U5" s="780"/>
      <c r="V5" s="780"/>
      <c r="W5" s="780"/>
      <c r="X5" s="780"/>
      <c r="Y5" s="780"/>
      <c r="Z5" s="780">
        <v>2019</v>
      </c>
      <c r="AA5" s="780"/>
      <c r="AB5" s="780"/>
      <c r="AC5" s="780"/>
      <c r="AD5" s="780"/>
      <c r="AE5" s="808"/>
      <c r="AF5" s="779">
        <v>2020</v>
      </c>
      <c r="AG5" s="780"/>
      <c r="AH5" s="780"/>
      <c r="AI5" s="780"/>
      <c r="AJ5" s="780"/>
      <c r="AK5" s="808"/>
      <c r="AL5" s="779">
        <v>2021</v>
      </c>
      <c r="AM5" s="780"/>
      <c r="AN5" s="780"/>
      <c r="AO5" s="780"/>
      <c r="AP5" s="780"/>
      <c r="AQ5" s="808"/>
      <c r="AR5" s="780">
        <v>2022</v>
      </c>
      <c r="AS5" s="780"/>
      <c r="AT5" s="780"/>
      <c r="AU5" s="780"/>
      <c r="AV5" s="780"/>
      <c r="AW5" s="781"/>
    </row>
    <row r="6" spans="1:53" ht="12.75" customHeight="1">
      <c r="A6" s="820" t="s">
        <v>54</v>
      </c>
      <c r="B6" s="818" t="s">
        <v>55</v>
      </c>
      <c r="C6" s="814" t="s">
        <v>56</v>
      </c>
      <c r="D6" s="809" t="s">
        <v>57</v>
      </c>
      <c r="E6" s="814" t="s">
        <v>58</v>
      </c>
      <c r="F6" s="809" t="s">
        <v>59</v>
      </c>
      <c r="G6" s="822" t="s">
        <v>163</v>
      </c>
      <c r="H6" s="818" t="s">
        <v>55</v>
      </c>
      <c r="I6" s="814" t="s">
        <v>56</v>
      </c>
      <c r="J6" s="809" t="s">
        <v>57</v>
      </c>
      <c r="K6" s="814" t="s">
        <v>58</v>
      </c>
      <c r="L6" s="809" t="s">
        <v>59</v>
      </c>
      <c r="M6" s="822" t="s">
        <v>163</v>
      </c>
      <c r="N6" s="818" t="s">
        <v>55</v>
      </c>
      <c r="O6" s="814" t="s">
        <v>56</v>
      </c>
      <c r="P6" s="809" t="s">
        <v>57</v>
      </c>
      <c r="Q6" s="814" t="s">
        <v>58</v>
      </c>
      <c r="R6" s="809" t="s">
        <v>59</v>
      </c>
      <c r="S6" s="822" t="s">
        <v>163</v>
      </c>
      <c r="T6" s="818" t="s">
        <v>55</v>
      </c>
      <c r="U6" s="814" t="s">
        <v>56</v>
      </c>
      <c r="V6" s="809" t="s">
        <v>57</v>
      </c>
      <c r="W6" s="814" t="s">
        <v>58</v>
      </c>
      <c r="X6" s="809" t="s">
        <v>59</v>
      </c>
      <c r="Y6" s="822" t="s">
        <v>163</v>
      </c>
      <c r="Z6" s="818" t="s">
        <v>55</v>
      </c>
      <c r="AA6" s="814" t="s">
        <v>56</v>
      </c>
      <c r="AB6" s="809" t="s">
        <v>57</v>
      </c>
      <c r="AC6" s="814" t="s">
        <v>58</v>
      </c>
      <c r="AD6" s="809" t="s">
        <v>59</v>
      </c>
      <c r="AE6" s="822" t="s">
        <v>163</v>
      </c>
      <c r="AF6" s="818" t="s">
        <v>55</v>
      </c>
      <c r="AG6" s="814" t="s">
        <v>56</v>
      </c>
      <c r="AH6" s="809" t="s">
        <v>57</v>
      </c>
      <c r="AI6" s="814" t="s">
        <v>58</v>
      </c>
      <c r="AJ6" s="809" t="s">
        <v>59</v>
      </c>
      <c r="AK6" s="822" t="s">
        <v>163</v>
      </c>
      <c r="AL6" s="818" t="s">
        <v>55</v>
      </c>
      <c r="AM6" s="814" t="s">
        <v>56</v>
      </c>
      <c r="AN6" s="809" t="s">
        <v>57</v>
      </c>
      <c r="AO6" s="814" t="s">
        <v>58</v>
      </c>
      <c r="AP6" s="809" t="s">
        <v>59</v>
      </c>
      <c r="AQ6" s="822" t="s">
        <v>163</v>
      </c>
      <c r="AR6" s="811" t="s">
        <v>55</v>
      </c>
      <c r="AS6" s="814" t="s">
        <v>56</v>
      </c>
      <c r="AT6" s="809" t="s">
        <v>57</v>
      </c>
      <c r="AU6" s="814" t="s">
        <v>58</v>
      </c>
      <c r="AV6" s="809" t="s">
        <v>59</v>
      </c>
      <c r="AW6" s="830" t="s">
        <v>163</v>
      </c>
      <c r="AX6" s="373"/>
      <c r="AY6" s="374"/>
      <c r="AZ6" s="374"/>
      <c r="BA6" s="374"/>
    </row>
    <row r="7" spans="1:50" ht="43.5" customHeight="1">
      <c r="A7" s="821"/>
      <c r="B7" s="819"/>
      <c r="C7" s="815"/>
      <c r="D7" s="810"/>
      <c r="E7" s="815"/>
      <c r="F7" s="810"/>
      <c r="G7" s="823"/>
      <c r="H7" s="819"/>
      <c r="I7" s="815"/>
      <c r="J7" s="810"/>
      <c r="K7" s="815"/>
      <c r="L7" s="810"/>
      <c r="M7" s="823"/>
      <c r="N7" s="819"/>
      <c r="O7" s="815"/>
      <c r="P7" s="810"/>
      <c r="Q7" s="815"/>
      <c r="R7" s="810"/>
      <c r="S7" s="823"/>
      <c r="T7" s="819"/>
      <c r="U7" s="815"/>
      <c r="V7" s="810"/>
      <c r="W7" s="815"/>
      <c r="X7" s="810"/>
      <c r="Y7" s="823"/>
      <c r="Z7" s="819"/>
      <c r="AA7" s="815"/>
      <c r="AB7" s="810"/>
      <c r="AC7" s="815"/>
      <c r="AD7" s="810"/>
      <c r="AE7" s="823"/>
      <c r="AF7" s="819"/>
      <c r="AG7" s="815"/>
      <c r="AH7" s="810"/>
      <c r="AI7" s="815"/>
      <c r="AJ7" s="810"/>
      <c r="AK7" s="823"/>
      <c r="AL7" s="819"/>
      <c r="AM7" s="815"/>
      <c r="AN7" s="810"/>
      <c r="AO7" s="815"/>
      <c r="AP7" s="810"/>
      <c r="AQ7" s="823"/>
      <c r="AR7" s="812"/>
      <c r="AS7" s="815"/>
      <c r="AT7" s="810"/>
      <c r="AU7" s="815"/>
      <c r="AV7" s="810"/>
      <c r="AW7" s="831"/>
      <c r="AX7" s="375"/>
    </row>
    <row r="8" spans="1:50" ht="19.5" customHeight="1">
      <c r="A8" s="427" t="s">
        <v>60</v>
      </c>
      <c r="B8" s="89">
        <f>SUM(C8,E8)</f>
        <v>112546</v>
      </c>
      <c r="C8" s="15">
        <v>57937</v>
      </c>
      <c r="D8" s="16">
        <f>C8/B8*100</f>
        <v>51.47850656620404</v>
      </c>
      <c r="E8" s="15">
        <v>54609</v>
      </c>
      <c r="F8" s="17">
        <f>E8/B8*100</f>
        <v>48.52149343379596</v>
      </c>
      <c r="G8" s="92">
        <f>B8/B27*100</f>
        <v>8.392341557697815</v>
      </c>
      <c r="H8" s="89">
        <f>SUM(I8,K8)</f>
        <v>113020</v>
      </c>
      <c r="I8" s="15">
        <v>58176</v>
      </c>
      <c r="J8" s="16">
        <f>I8/H8*100</f>
        <v>51.47407538488763</v>
      </c>
      <c r="K8" s="15">
        <v>54844</v>
      </c>
      <c r="L8" s="17">
        <f>K8/H8*100</f>
        <v>48.52592461511237</v>
      </c>
      <c r="M8" s="92">
        <f>H8/H27*100</f>
        <v>8.316531516284272</v>
      </c>
      <c r="N8" s="89">
        <f>SUM(O8,Q8)</f>
        <v>111829</v>
      </c>
      <c r="O8" s="15">
        <v>57290</v>
      </c>
      <c r="P8" s="16">
        <f>O8/N8*100</f>
        <v>51.230002950934015</v>
      </c>
      <c r="Q8" s="15">
        <v>54539</v>
      </c>
      <c r="R8" s="17">
        <f>Q8/N8*100</f>
        <v>48.769997049065985</v>
      </c>
      <c r="S8" s="92">
        <f>N8/N27*100</f>
        <v>8.119807992378943</v>
      </c>
      <c r="T8" s="89">
        <f>SUM(U8,W8)</f>
        <v>110304</v>
      </c>
      <c r="U8" s="15">
        <v>56391</v>
      </c>
      <c r="V8" s="16">
        <f>U8/T8*100</f>
        <v>51.1232593559617</v>
      </c>
      <c r="W8" s="15">
        <v>53913</v>
      </c>
      <c r="X8" s="17">
        <f>Q8/N8*100</f>
        <v>48.769997049065985</v>
      </c>
      <c r="Y8" s="92">
        <f>N8/N27*100</f>
        <v>8.119807992378943</v>
      </c>
      <c r="Z8" s="89">
        <f>SUM(AA8,AC8)</f>
        <v>106899</v>
      </c>
      <c r="AA8" s="15">
        <v>54708</v>
      </c>
      <c r="AB8" s="16">
        <f>AA8/Z8*100</f>
        <v>51.17727948811495</v>
      </c>
      <c r="AC8" s="15">
        <v>52191</v>
      </c>
      <c r="AD8" s="17">
        <f>AC8/Z8*100</f>
        <v>48.822720511885045</v>
      </c>
      <c r="AE8" s="92">
        <f>Z8/Z27*100</f>
        <v>7.595446668310349</v>
      </c>
      <c r="AF8" s="89">
        <v>102014</v>
      </c>
      <c r="AG8" s="15">
        <v>52223</v>
      </c>
      <c r="AH8" s="16">
        <f>AG8/AF8*100</f>
        <v>51.191993255827626</v>
      </c>
      <c r="AI8" s="15">
        <v>49791</v>
      </c>
      <c r="AJ8" s="17">
        <f>AI8/AF8*100</f>
        <v>48.80800674417237</v>
      </c>
      <c r="AK8" s="92">
        <f>AF8/AF27*100</f>
        <v>7.176730884903145</v>
      </c>
      <c r="AL8" s="42">
        <v>97624</v>
      </c>
      <c r="AM8" s="15">
        <v>50067</v>
      </c>
      <c r="AN8" s="16">
        <f>AM8/AL8*100</f>
        <v>51.2855445382283</v>
      </c>
      <c r="AO8" s="15">
        <v>47557</v>
      </c>
      <c r="AP8" s="17">
        <f>AO8/AL8*100</f>
        <v>48.71445546177169</v>
      </c>
      <c r="AQ8" s="92">
        <f>AL8/AL27*100</f>
        <v>6.8061159111713465</v>
      </c>
      <c r="AR8" s="89">
        <v>93387</v>
      </c>
      <c r="AS8" s="15">
        <v>48026</v>
      </c>
      <c r="AT8" s="16">
        <f>AS8/AR8*100</f>
        <v>51.42685812800497</v>
      </c>
      <c r="AU8" s="15">
        <v>45361</v>
      </c>
      <c r="AV8" s="17">
        <f>AU8/AR8*100</f>
        <v>48.57314187199503</v>
      </c>
      <c r="AW8" s="464">
        <f>AR8/AR27*100</f>
        <v>6.4783565714872395</v>
      </c>
      <c r="AX8" s="375"/>
    </row>
    <row r="9" spans="1:50" ht="19.5" customHeight="1">
      <c r="A9" s="428" t="s">
        <v>61</v>
      </c>
      <c r="B9" s="89">
        <f aca="true" t="shared" si="0" ref="B9:B26">SUM(C9,E9)</f>
        <v>116579</v>
      </c>
      <c r="C9" s="15">
        <v>60013</v>
      </c>
      <c r="D9" s="16">
        <f aca="true" t="shared" si="1" ref="D9:D27">C9/B9*100</f>
        <v>51.4783966237487</v>
      </c>
      <c r="E9" s="15">
        <v>56566</v>
      </c>
      <c r="F9" s="17">
        <f aca="true" t="shared" si="2" ref="F9:F27">E9/B9*100</f>
        <v>48.5216033762513</v>
      </c>
      <c r="G9" s="92">
        <f>B9/B27*100</f>
        <v>8.693074711272311</v>
      </c>
      <c r="H9" s="89">
        <f aca="true" t="shared" si="3" ref="H9:H22">SUM(I9,K9)</f>
        <v>116242</v>
      </c>
      <c r="I9" s="15">
        <v>59845</v>
      </c>
      <c r="J9" s="16">
        <f aca="true" t="shared" si="4" ref="J9:J27">I9/H9*100</f>
        <v>51.48311281636586</v>
      </c>
      <c r="K9" s="15">
        <v>56397</v>
      </c>
      <c r="L9" s="17">
        <f aca="true" t="shared" si="5" ref="L9:L27">K9/H9*100</f>
        <v>48.51688718363415</v>
      </c>
      <c r="M9" s="92">
        <f>H9/H27*100</f>
        <v>8.553621098176574</v>
      </c>
      <c r="N9" s="89">
        <f aca="true" t="shared" si="6" ref="N9:N22">SUM(O9,Q9)</f>
        <v>115328</v>
      </c>
      <c r="O9" s="15">
        <v>59482</v>
      </c>
      <c r="P9" s="16">
        <f aca="true" t="shared" si="7" ref="P9:P27">O9/N9*100</f>
        <v>51.57637347391787</v>
      </c>
      <c r="Q9" s="15">
        <v>55846</v>
      </c>
      <c r="R9" s="17">
        <f aca="true" t="shared" si="8" ref="R9:R27">Q9/N9*100</f>
        <v>48.42362652608213</v>
      </c>
      <c r="S9" s="92">
        <f>N9/N27*100</f>
        <v>8.373867388111124</v>
      </c>
      <c r="T9" s="89">
        <f aca="true" t="shared" si="9" ref="T9:T22">SUM(U9,W9)</f>
        <v>113958</v>
      </c>
      <c r="U9" s="15">
        <v>58803</v>
      </c>
      <c r="V9" s="16">
        <f aca="true" t="shared" si="10" ref="V9:V27">U9/T9*100</f>
        <v>51.60058969093877</v>
      </c>
      <c r="W9" s="15">
        <v>55155</v>
      </c>
      <c r="X9" s="17">
        <f aca="true" t="shared" si="11" ref="X9:X27">Q9/N9*100</f>
        <v>48.42362652608213</v>
      </c>
      <c r="Y9" s="92">
        <f>N9/N27*100</f>
        <v>8.373867388111124</v>
      </c>
      <c r="Z9" s="89">
        <f aca="true" t="shared" si="12" ref="Z9:Z22">SUM(AA9,AC9)</f>
        <v>115563</v>
      </c>
      <c r="AA9" s="15">
        <v>59550</v>
      </c>
      <c r="AB9" s="16">
        <f aca="true" t="shared" si="13" ref="AB9:AB27">AA9/Z9*100</f>
        <v>51.53033410347603</v>
      </c>
      <c r="AC9" s="15">
        <v>56013</v>
      </c>
      <c r="AD9" s="17">
        <f aca="true" t="shared" si="14" ref="AD9:AD27">AC9/Z9*100</f>
        <v>48.46966589652397</v>
      </c>
      <c r="AE9" s="92">
        <f>Z9/Z27*100</f>
        <v>8.211045971711137</v>
      </c>
      <c r="AF9" s="89">
        <v>116249</v>
      </c>
      <c r="AG9" s="15">
        <v>59775</v>
      </c>
      <c r="AH9" s="16">
        <f aca="true" t="shared" si="15" ref="AH9:AH26">AG9/AF9*100</f>
        <v>51.41979715954545</v>
      </c>
      <c r="AI9" s="15">
        <v>56474</v>
      </c>
      <c r="AJ9" s="17">
        <f aca="true" t="shared" si="16" ref="AJ9:AJ26">AI9/AF9*100</f>
        <v>48.58020284045454</v>
      </c>
      <c r="AK9" s="92">
        <f>AF9/$AR$27*100</f>
        <v>8.064318085802308</v>
      </c>
      <c r="AL9" s="42">
        <v>116749</v>
      </c>
      <c r="AM9" s="15">
        <v>59997</v>
      </c>
      <c r="AN9" s="16">
        <f aca="true" t="shared" si="17" ref="AN9:AN26">AM9/AL9*100</f>
        <v>51.38973353090819</v>
      </c>
      <c r="AO9" s="15">
        <v>56752</v>
      </c>
      <c r="AP9" s="17">
        <f aca="true" t="shared" si="18" ref="AP9:AP26">AO9/AL9*100</f>
        <v>48.61026646909181</v>
      </c>
      <c r="AQ9" s="92">
        <f>AL9/$AR$27*100</f>
        <v>8.09900362325124</v>
      </c>
      <c r="AR9" s="89">
        <v>115489</v>
      </c>
      <c r="AS9" s="15">
        <v>59130</v>
      </c>
      <c r="AT9" s="16">
        <f aca="true" t="shared" si="19" ref="AT9:AT26">AS9/AR9*100</f>
        <v>51.199681354934235</v>
      </c>
      <c r="AU9" s="15">
        <v>56359</v>
      </c>
      <c r="AV9" s="17">
        <f aca="true" t="shared" si="20" ref="AV9:AV26">AU9/AR9*100</f>
        <v>48.800318645065765</v>
      </c>
      <c r="AW9" s="464">
        <f>AR9/$AR$27*100</f>
        <v>8.011596068879928</v>
      </c>
      <c r="AX9" s="375"/>
    </row>
    <row r="10" spans="1:50" ht="19.5" customHeight="1">
      <c r="A10" s="428" t="s">
        <v>62</v>
      </c>
      <c r="B10" s="89">
        <f t="shared" si="0"/>
        <v>111012</v>
      </c>
      <c r="C10" s="15">
        <v>56901</v>
      </c>
      <c r="D10" s="16">
        <f t="shared" si="1"/>
        <v>51.25662090584802</v>
      </c>
      <c r="E10" s="15">
        <v>54111</v>
      </c>
      <c r="F10" s="17">
        <f t="shared" si="2"/>
        <v>48.74337909415198</v>
      </c>
      <c r="G10" s="92">
        <f>B10/B27*100</f>
        <v>8.277954089911233</v>
      </c>
      <c r="H10" s="89">
        <f t="shared" si="3"/>
        <v>111634</v>
      </c>
      <c r="I10" s="15">
        <v>57268</v>
      </c>
      <c r="J10" s="16">
        <f t="shared" si="4"/>
        <v>51.29978322016589</v>
      </c>
      <c r="K10" s="15">
        <v>54366</v>
      </c>
      <c r="L10" s="17">
        <f t="shared" si="5"/>
        <v>48.7002167798341</v>
      </c>
      <c r="M10" s="92">
        <f>H10/H27*100</f>
        <v>8.214543260386465</v>
      </c>
      <c r="N10" s="89">
        <f t="shared" si="6"/>
        <v>114359</v>
      </c>
      <c r="O10" s="15">
        <v>58574</v>
      </c>
      <c r="P10" s="16">
        <f t="shared" si="7"/>
        <v>51.21940555618709</v>
      </c>
      <c r="Q10" s="15">
        <v>55785</v>
      </c>
      <c r="R10" s="17">
        <f t="shared" si="8"/>
        <v>48.7805944438129</v>
      </c>
      <c r="S10" s="92">
        <f>N10/N27*100</f>
        <v>8.303509127332479</v>
      </c>
      <c r="T10" s="89">
        <f t="shared" si="9"/>
        <v>117749</v>
      </c>
      <c r="U10" s="15">
        <v>60298</v>
      </c>
      <c r="V10" s="16">
        <f t="shared" si="10"/>
        <v>51.208927464352136</v>
      </c>
      <c r="W10" s="15">
        <v>57451</v>
      </c>
      <c r="X10" s="17">
        <f t="shared" si="11"/>
        <v>48.7805944438129</v>
      </c>
      <c r="Y10" s="92">
        <f>N10/N27*100</f>
        <v>8.303509127332479</v>
      </c>
      <c r="Z10" s="89">
        <f t="shared" si="12"/>
        <v>119298</v>
      </c>
      <c r="AA10" s="15">
        <v>61281</v>
      </c>
      <c r="AB10" s="16">
        <f t="shared" si="13"/>
        <v>51.36800281647639</v>
      </c>
      <c r="AC10" s="15">
        <v>58017</v>
      </c>
      <c r="AD10" s="17">
        <f t="shared" si="14"/>
        <v>48.63199718352361</v>
      </c>
      <c r="AE10" s="92">
        <f>Z10/Z27*100</f>
        <v>8.476427250358638</v>
      </c>
      <c r="AF10" s="89">
        <v>118951</v>
      </c>
      <c r="AG10" s="15">
        <v>61162</v>
      </c>
      <c r="AH10" s="16">
        <f t="shared" si="15"/>
        <v>51.41781069516019</v>
      </c>
      <c r="AI10" s="15">
        <v>57789</v>
      </c>
      <c r="AJ10" s="17">
        <f t="shared" si="16"/>
        <v>48.58218930483981</v>
      </c>
      <c r="AK10" s="92">
        <f aca="true" t="shared" si="21" ref="AK10:AK26">AF10/$AR$27*100</f>
        <v>8.251758730176348</v>
      </c>
      <c r="AL10" s="42">
        <v>118361</v>
      </c>
      <c r="AM10" s="15">
        <v>60867</v>
      </c>
      <c r="AN10" s="16">
        <f t="shared" si="17"/>
        <v>51.42487812708578</v>
      </c>
      <c r="AO10" s="15">
        <v>57494</v>
      </c>
      <c r="AP10" s="17">
        <f t="shared" si="18"/>
        <v>48.57512187291422</v>
      </c>
      <c r="AQ10" s="92">
        <f aca="true" t="shared" si="22" ref="AQ10:AQ26">AL10/$AR$27*100</f>
        <v>8.210829795986605</v>
      </c>
      <c r="AR10" s="89">
        <v>117362</v>
      </c>
      <c r="AS10" s="15">
        <v>60465</v>
      </c>
      <c r="AT10" s="16">
        <f t="shared" si="19"/>
        <v>51.52008316150032</v>
      </c>
      <c r="AU10" s="15">
        <v>56897</v>
      </c>
      <c r="AV10" s="17">
        <f t="shared" si="20"/>
        <v>48.47991683849969</v>
      </c>
      <c r="AW10" s="464">
        <f aca="true" t="shared" si="23" ref="AW10:AW26">AR10/$AR$27*100</f>
        <v>8.141528092163636</v>
      </c>
      <c r="AX10" s="375"/>
    </row>
    <row r="11" spans="1:50" ht="19.5" customHeight="1">
      <c r="A11" s="427" t="s">
        <v>63</v>
      </c>
      <c r="B11" s="89">
        <f t="shared" si="0"/>
        <v>115316</v>
      </c>
      <c r="C11" s="15">
        <v>59311</v>
      </c>
      <c r="D11" s="16">
        <f t="shared" si="1"/>
        <v>51.43345242637621</v>
      </c>
      <c r="E11" s="15">
        <v>56005</v>
      </c>
      <c r="F11" s="17">
        <f t="shared" si="2"/>
        <v>48.56654757362378</v>
      </c>
      <c r="G11" s="92">
        <f>B11/B27*100</f>
        <v>8.598895199007348</v>
      </c>
      <c r="H11" s="89">
        <f t="shared" si="3"/>
        <v>115362</v>
      </c>
      <c r="I11" s="15">
        <v>59236</v>
      </c>
      <c r="J11" s="16">
        <f t="shared" si="4"/>
        <v>51.347930861115444</v>
      </c>
      <c r="K11" s="15">
        <v>56126</v>
      </c>
      <c r="L11" s="17">
        <f t="shared" si="5"/>
        <v>48.652069138884556</v>
      </c>
      <c r="M11" s="92">
        <f>H11/H27*100</f>
        <v>8.488866649987491</v>
      </c>
      <c r="N11" s="89">
        <f t="shared" si="6"/>
        <v>115240</v>
      </c>
      <c r="O11" s="15">
        <v>58956</v>
      </c>
      <c r="P11" s="16">
        <f t="shared" si="7"/>
        <v>51.159319680666435</v>
      </c>
      <c r="Q11" s="15">
        <v>56284</v>
      </c>
      <c r="R11" s="17">
        <f t="shared" si="8"/>
        <v>48.840680319333565</v>
      </c>
      <c r="S11" s="92">
        <f>N11/N27*100</f>
        <v>8.367477783417087</v>
      </c>
      <c r="T11" s="89">
        <f t="shared" si="9"/>
        <v>112234</v>
      </c>
      <c r="U11" s="15">
        <v>57778</v>
      </c>
      <c r="V11" s="16">
        <f t="shared" si="10"/>
        <v>51.479943689078176</v>
      </c>
      <c r="W11" s="15">
        <v>54456</v>
      </c>
      <c r="X11" s="17">
        <f t="shared" si="11"/>
        <v>48.840680319333565</v>
      </c>
      <c r="Y11" s="92">
        <f>N11/N27*100</f>
        <v>8.367477783417087</v>
      </c>
      <c r="Z11" s="89">
        <f t="shared" si="12"/>
        <v>111537</v>
      </c>
      <c r="AA11" s="15">
        <v>57555</v>
      </c>
      <c r="AB11" s="16">
        <f t="shared" si="13"/>
        <v>51.60171064310498</v>
      </c>
      <c r="AC11" s="15">
        <v>53982</v>
      </c>
      <c r="AD11" s="17">
        <f t="shared" si="14"/>
        <v>48.39828935689502</v>
      </c>
      <c r="AE11" s="92">
        <f>Z11/Z27*100</f>
        <v>7.924988400671021</v>
      </c>
      <c r="AF11" s="89">
        <v>112264</v>
      </c>
      <c r="AG11" s="15">
        <v>57631</v>
      </c>
      <c r="AH11" s="16">
        <f t="shared" si="15"/>
        <v>51.335245492767044</v>
      </c>
      <c r="AI11" s="15">
        <v>54633</v>
      </c>
      <c r="AJ11" s="17">
        <f t="shared" si="16"/>
        <v>48.66475450723295</v>
      </c>
      <c r="AK11" s="92">
        <f t="shared" si="21"/>
        <v>7.787874352334303</v>
      </c>
      <c r="AL11" s="42">
        <v>112494</v>
      </c>
      <c r="AM11" s="15">
        <v>57978</v>
      </c>
      <c r="AN11" s="16">
        <f t="shared" si="17"/>
        <v>51.53874873326577</v>
      </c>
      <c r="AO11" s="15">
        <v>54516</v>
      </c>
      <c r="AP11" s="17">
        <f t="shared" si="18"/>
        <v>48.46125126673422</v>
      </c>
      <c r="AQ11" s="92">
        <f t="shared" si="22"/>
        <v>7.803829699560811</v>
      </c>
      <c r="AR11" s="89">
        <v>114536</v>
      </c>
      <c r="AS11" s="15">
        <v>59140</v>
      </c>
      <c r="AT11" s="16">
        <f t="shared" si="19"/>
        <v>51.634420618844736</v>
      </c>
      <c r="AU11" s="15">
        <v>55396</v>
      </c>
      <c r="AV11" s="17">
        <f t="shared" si="20"/>
        <v>48.36557938115527</v>
      </c>
      <c r="AW11" s="464">
        <f t="shared" si="23"/>
        <v>7.945485434502259</v>
      </c>
      <c r="AX11" s="375"/>
    </row>
    <row r="12" spans="1:50" ht="19.5" customHeight="1">
      <c r="A12" s="427" t="s">
        <v>64</v>
      </c>
      <c r="B12" s="89">
        <f t="shared" si="0"/>
        <v>103757</v>
      </c>
      <c r="C12" s="15">
        <v>51821</v>
      </c>
      <c r="D12" s="16">
        <f t="shared" si="1"/>
        <v>49.94458205229527</v>
      </c>
      <c r="E12" s="15">
        <v>51936</v>
      </c>
      <c r="F12" s="17">
        <f t="shared" si="2"/>
        <v>50.055417947704726</v>
      </c>
      <c r="G12" s="92">
        <f>B12/B27*100</f>
        <v>7.736962513123986</v>
      </c>
      <c r="H12" s="89">
        <f t="shared" si="3"/>
        <v>104552</v>
      </c>
      <c r="I12" s="15">
        <v>52132</v>
      </c>
      <c r="J12" s="16">
        <f t="shared" si="4"/>
        <v>49.862269492692626</v>
      </c>
      <c r="K12" s="15">
        <v>52420</v>
      </c>
      <c r="L12" s="17">
        <f t="shared" si="5"/>
        <v>50.13773050730737</v>
      </c>
      <c r="M12" s="92">
        <f>H12/H27*100</f>
        <v>7.693417121664778</v>
      </c>
      <c r="N12" s="89">
        <f t="shared" si="6"/>
        <v>108176</v>
      </c>
      <c r="O12" s="15">
        <v>54183</v>
      </c>
      <c r="P12" s="16">
        <f t="shared" si="7"/>
        <v>50.08781984913474</v>
      </c>
      <c r="Q12" s="15">
        <v>53993</v>
      </c>
      <c r="R12" s="17">
        <f t="shared" si="8"/>
        <v>49.912180150865254</v>
      </c>
      <c r="S12" s="92">
        <f>N12/N27*100</f>
        <v>7.8545667884322015</v>
      </c>
      <c r="T12" s="89">
        <f t="shared" si="9"/>
        <v>108807</v>
      </c>
      <c r="U12" s="15">
        <v>54736</v>
      </c>
      <c r="V12" s="16">
        <f t="shared" si="10"/>
        <v>50.30558695672154</v>
      </c>
      <c r="W12" s="15">
        <v>54071</v>
      </c>
      <c r="X12" s="17">
        <f t="shared" si="11"/>
        <v>49.912180150865254</v>
      </c>
      <c r="Y12" s="92">
        <f>N12/N27*100</f>
        <v>7.8545667884322015</v>
      </c>
      <c r="Z12" s="89">
        <f t="shared" si="12"/>
        <v>109846</v>
      </c>
      <c r="AA12" s="15">
        <v>55855</v>
      </c>
      <c r="AB12" s="16">
        <f t="shared" si="13"/>
        <v>50.84846057207363</v>
      </c>
      <c r="AC12" s="15">
        <v>53991</v>
      </c>
      <c r="AD12" s="17">
        <f t="shared" si="14"/>
        <v>49.15153942792637</v>
      </c>
      <c r="AE12" s="92">
        <f>Z12/Z27*100</f>
        <v>7.8048385366300765</v>
      </c>
      <c r="AF12" s="89">
        <v>113114</v>
      </c>
      <c r="AG12" s="15">
        <v>58043</v>
      </c>
      <c r="AH12" s="16">
        <f t="shared" si="15"/>
        <v>51.31371890305355</v>
      </c>
      <c r="AI12" s="15">
        <v>55071</v>
      </c>
      <c r="AJ12" s="17">
        <f t="shared" si="16"/>
        <v>48.686281096946445</v>
      </c>
      <c r="AK12" s="92">
        <f t="shared" si="21"/>
        <v>7.8468397659974904</v>
      </c>
      <c r="AL12" s="42">
        <v>114108</v>
      </c>
      <c r="AM12" s="15">
        <v>58715</v>
      </c>
      <c r="AN12" s="16">
        <f t="shared" si="17"/>
        <v>51.45563851789533</v>
      </c>
      <c r="AO12" s="15">
        <v>55393</v>
      </c>
      <c r="AP12" s="17">
        <f t="shared" si="18"/>
        <v>48.54436148210468</v>
      </c>
      <c r="AQ12" s="92">
        <f t="shared" si="22"/>
        <v>7.915794614445971</v>
      </c>
      <c r="AR12" s="89">
        <v>111825</v>
      </c>
      <c r="AS12" s="15">
        <v>57488</v>
      </c>
      <c r="AT12" s="16">
        <f t="shared" si="19"/>
        <v>51.408897831433045</v>
      </c>
      <c r="AU12" s="15">
        <v>54337</v>
      </c>
      <c r="AV12" s="17">
        <f t="shared" si="20"/>
        <v>48.591102168566955</v>
      </c>
      <c r="AW12" s="464">
        <f t="shared" si="23"/>
        <v>7.757420450454138</v>
      </c>
      <c r="AX12" s="375"/>
    </row>
    <row r="13" spans="1:50" ht="19.5" customHeight="1">
      <c r="A13" s="427" t="s">
        <v>65</v>
      </c>
      <c r="B13" s="89">
        <f t="shared" si="0"/>
        <v>103809</v>
      </c>
      <c r="C13" s="15">
        <v>51790</v>
      </c>
      <c r="D13" s="16">
        <f t="shared" si="1"/>
        <v>49.889701278309204</v>
      </c>
      <c r="E13" s="15">
        <v>52019</v>
      </c>
      <c r="F13" s="17">
        <f t="shared" si="2"/>
        <v>50.110298721690796</v>
      </c>
      <c r="G13" s="92">
        <f>B13/B27*100</f>
        <v>7.740840054404886</v>
      </c>
      <c r="H13" s="89">
        <f t="shared" si="3"/>
        <v>102616</v>
      </c>
      <c r="I13" s="15">
        <v>51330</v>
      </c>
      <c r="J13" s="16">
        <f t="shared" si="4"/>
        <v>50.021439151789195</v>
      </c>
      <c r="K13" s="15">
        <v>51286</v>
      </c>
      <c r="L13" s="17">
        <f t="shared" si="5"/>
        <v>49.978560848210805</v>
      </c>
      <c r="M13" s="92">
        <f>H13/H27*100</f>
        <v>7.550957335648796</v>
      </c>
      <c r="N13" s="89">
        <f t="shared" si="6"/>
        <v>100010</v>
      </c>
      <c r="O13" s="15">
        <v>49687</v>
      </c>
      <c r="P13" s="16">
        <f t="shared" si="7"/>
        <v>49.68203179682032</v>
      </c>
      <c r="Q13" s="15">
        <v>50323</v>
      </c>
      <c r="R13" s="17">
        <f t="shared" si="8"/>
        <v>50.31796820317969</v>
      </c>
      <c r="S13" s="92">
        <f>N13/N27*100</f>
        <v>7.261640516483365</v>
      </c>
      <c r="T13" s="89">
        <f t="shared" si="9"/>
        <v>98930</v>
      </c>
      <c r="U13" s="15">
        <v>49251</v>
      </c>
      <c r="V13" s="16">
        <f t="shared" si="10"/>
        <v>49.783685434145355</v>
      </c>
      <c r="W13" s="15">
        <v>49679</v>
      </c>
      <c r="X13" s="17">
        <f t="shared" si="11"/>
        <v>50.31796820317969</v>
      </c>
      <c r="Y13" s="92">
        <f>N13/N27*100</f>
        <v>7.261640516483365</v>
      </c>
      <c r="Z13" s="89">
        <f t="shared" si="12"/>
        <v>99004</v>
      </c>
      <c r="AA13" s="15">
        <v>48780</v>
      </c>
      <c r="AB13" s="16">
        <f t="shared" si="13"/>
        <v>49.27073653589754</v>
      </c>
      <c r="AC13" s="15">
        <v>50224</v>
      </c>
      <c r="AD13" s="17">
        <f t="shared" si="14"/>
        <v>50.72926346410246</v>
      </c>
      <c r="AE13" s="92">
        <f>Z13/Z27*100</f>
        <v>7.034486776764963</v>
      </c>
      <c r="AF13" s="89">
        <v>100120</v>
      </c>
      <c r="AG13" s="15">
        <v>49759</v>
      </c>
      <c r="AH13" s="16">
        <f t="shared" si="15"/>
        <v>49.699360767079504</v>
      </c>
      <c r="AI13" s="15">
        <v>50361</v>
      </c>
      <c r="AJ13" s="17">
        <f t="shared" si="16"/>
        <v>50.300639232920496</v>
      </c>
      <c r="AK13" s="92">
        <f t="shared" si="21"/>
        <v>6.9454320187745875</v>
      </c>
      <c r="AL13" s="42">
        <v>101927</v>
      </c>
      <c r="AM13" s="15">
        <v>50802</v>
      </c>
      <c r="AN13" s="16">
        <f t="shared" si="17"/>
        <v>49.8415532685157</v>
      </c>
      <c r="AO13" s="15">
        <v>51125</v>
      </c>
      <c r="AP13" s="17">
        <f t="shared" si="18"/>
        <v>50.1584467314843</v>
      </c>
      <c r="AQ13" s="92">
        <f t="shared" si="22"/>
        <v>7.070785551115036</v>
      </c>
      <c r="AR13" s="89">
        <v>103664</v>
      </c>
      <c r="AS13" s="15">
        <v>51624</v>
      </c>
      <c r="AT13" s="16">
        <f t="shared" si="19"/>
        <v>49.79935175181355</v>
      </c>
      <c r="AU13" s="15">
        <v>52040</v>
      </c>
      <c r="AV13" s="17">
        <f t="shared" si="20"/>
        <v>50.200648248186454</v>
      </c>
      <c r="AW13" s="464">
        <f t="shared" si="23"/>
        <v>7.191283108212633</v>
      </c>
      <c r="AX13" s="375"/>
    </row>
    <row r="14" spans="1:50" ht="19.5" customHeight="1">
      <c r="A14" s="427" t="s">
        <v>66</v>
      </c>
      <c r="B14" s="89">
        <f t="shared" si="0"/>
        <v>110786</v>
      </c>
      <c r="C14" s="15">
        <v>56190</v>
      </c>
      <c r="D14" s="16">
        <f t="shared" si="1"/>
        <v>50.71940497896846</v>
      </c>
      <c r="E14" s="15">
        <v>54596</v>
      </c>
      <c r="F14" s="17">
        <f t="shared" si="2"/>
        <v>49.28059502103154</v>
      </c>
      <c r="G14" s="92">
        <f>B14/B27*100</f>
        <v>8.261101698959626</v>
      </c>
      <c r="H14" s="89">
        <f t="shared" si="3"/>
        <v>108834</v>
      </c>
      <c r="I14" s="15">
        <v>54863</v>
      </c>
      <c r="J14" s="16">
        <f t="shared" si="4"/>
        <v>50.40979840858555</v>
      </c>
      <c r="K14" s="15">
        <v>53971</v>
      </c>
      <c r="L14" s="17">
        <f t="shared" si="5"/>
        <v>49.59020159141445</v>
      </c>
      <c r="M14" s="92">
        <f>H14/H27*100</f>
        <v>8.008506379784839</v>
      </c>
      <c r="N14" s="89">
        <f t="shared" si="6"/>
        <v>107704</v>
      </c>
      <c r="O14" s="15">
        <v>54092</v>
      </c>
      <c r="P14" s="16">
        <f t="shared" si="7"/>
        <v>50.22283294956548</v>
      </c>
      <c r="Q14" s="15">
        <v>53612</v>
      </c>
      <c r="R14" s="17">
        <f t="shared" si="8"/>
        <v>49.77716705043452</v>
      </c>
      <c r="S14" s="92">
        <f>N14/N27*100</f>
        <v>7.820295272346009</v>
      </c>
      <c r="T14" s="89">
        <f t="shared" si="9"/>
        <v>107052</v>
      </c>
      <c r="U14" s="15">
        <v>53494</v>
      </c>
      <c r="V14" s="16">
        <f t="shared" si="10"/>
        <v>49.97010798490453</v>
      </c>
      <c r="W14" s="15">
        <v>53558</v>
      </c>
      <c r="X14" s="17">
        <f t="shared" si="11"/>
        <v>49.77716705043452</v>
      </c>
      <c r="Y14" s="92">
        <f>N14/N27*100</f>
        <v>7.820295272346009</v>
      </c>
      <c r="Z14" s="89">
        <f t="shared" si="12"/>
        <v>106176</v>
      </c>
      <c r="AA14" s="15">
        <v>52937</v>
      </c>
      <c r="AB14" s="16">
        <f t="shared" si="13"/>
        <v>49.857783303194694</v>
      </c>
      <c r="AC14" s="15">
        <v>53239</v>
      </c>
      <c r="AD14" s="17">
        <f t="shared" si="14"/>
        <v>50.142216696805306</v>
      </c>
      <c r="AE14" s="92">
        <f>Z14/Z27*100</f>
        <v>7.544075673809106</v>
      </c>
      <c r="AF14" s="89">
        <v>104668</v>
      </c>
      <c r="AG14" s="15">
        <v>51882</v>
      </c>
      <c r="AH14" s="16">
        <f t="shared" si="15"/>
        <v>49.56815836740933</v>
      </c>
      <c r="AI14" s="15">
        <v>52786</v>
      </c>
      <c r="AJ14" s="17">
        <f t="shared" si="16"/>
        <v>50.43184163259067</v>
      </c>
      <c r="AK14" s="92">
        <f t="shared" si="21"/>
        <v>7.260931667410094</v>
      </c>
      <c r="AL14" s="42">
        <v>102811</v>
      </c>
      <c r="AM14" s="15">
        <v>50904</v>
      </c>
      <c r="AN14" s="16">
        <f t="shared" si="17"/>
        <v>49.512211728317006</v>
      </c>
      <c r="AO14" s="15">
        <v>51907</v>
      </c>
      <c r="AP14" s="17">
        <f t="shared" si="18"/>
        <v>50.48778827168299</v>
      </c>
      <c r="AQ14" s="92">
        <f t="shared" si="22"/>
        <v>7.132109581324751</v>
      </c>
      <c r="AR14" s="89">
        <v>100511</v>
      </c>
      <c r="AS14" s="15">
        <v>49531</v>
      </c>
      <c r="AT14" s="16">
        <f t="shared" si="19"/>
        <v>49.279183372964155</v>
      </c>
      <c r="AU14" s="15">
        <v>50980</v>
      </c>
      <c r="AV14" s="17">
        <f t="shared" si="20"/>
        <v>50.720816627035845</v>
      </c>
      <c r="AW14" s="464">
        <f t="shared" si="23"/>
        <v>6.972556109059655</v>
      </c>
      <c r="AX14" s="375"/>
    </row>
    <row r="15" spans="1:50" ht="19.5" customHeight="1">
      <c r="A15" s="427" t="s">
        <v>67</v>
      </c>
      <c r="B15" s="89">
        <f t="shared" si="0"/>
        <v>104798</v>
      </c>
      <c r="C15" s="15">
        <v>53135</v>
      </c>
      <c r="D15" s="16">
        <f t="shared" si="1"/>
        <v>50.70230347907403</v>
      </c>
      <c r="E15" s="15">
        <v>51663</v>
      </c>
      <c r="F15" s="17">
        <f t="shared" si="2"/>
        <v>49.29769652092597</v>
      </c>
      <c r="G15" s="92">
        <f>B15/B27*100</f>
        <v>7.8145879068435615</v>
      </c>
      <c r="H15" s="89">
        <f t="shared" si="3"/>
        <v>109874</v>
      </c>
      <c r="I15" s="15">
        <v>55442</v>
      </c>
      <c r="J15" s="16">
        <f t="shared" si="4"/>
        <v>50.4596173799079</v>
      </c>
      <c r="K15" s="15">
        <v>54432</v>
      </c>
      <c r="L15" s="17">
        <f t="shared" si="5"/>
        <v>49.5403826200921</v>
      </c>
      <c r="M15" s="92">
        <f>H15/H27*100</f>
        <v>8.085034364008301</v>
      </c>
      <c r="N15" s="89">
        <f t="shared" si="6"/>
        <v>111767</v>
      </c>
      <c r="O15" s="15">
        <v>56510</v>
      </c>
      <c r="P15" s="16">
        <f t="shared" si="7"/>
        <v>50.560541125734794</v>
      </c>
      <c r="Q15" s="15">
        <v>55257</v>
      </c>
      <c r="R15" s="17">
        <f t="shared" si="8"/>
        <v>49.43945887426521</v>
      </c>
      <c r="S15" s="92">
        <f>N15/N27*100</f>
        <v>8.115306225435418</v>
      </c>
      <c r="T15" s="89">
        <f t="shared" si="9"/>
        <v>112304</v>
      </c>
      <c r="U15" s="15">
        <v>56912</v>
      </c>
      <c r="V15" s="16">
        <f t="shared" si="10"/>
        <v>50.676734577575154</v>
      </c>
      <c r="W15" s="15">
        <v>55392</v>
      </c>
      <c r="X15" s="17">
        <f t="shared" si="11"/>
        <v>49.43945887426521</v>
      </c>
      <c r="Y15" s="92">
        <f>N15/N27*100</f>
        <v>8.115306225435418</v>
      </c>
      <c r="Z15" s="89">
        <f t="shared" si="12"/>
        <v>113121</v>
      </c>
      <c r="AA15" s="15">
        <v>57220</v>
      </c>
      <c r="AB15" s="16">
        <f t="shared" si="13"/>
        <v>50.58300403992185</v>
      </c>
      <c r="AC15" s="15">
        <v>55901</v>
      </c>
      <c r="AD15" s="17">
        <f t="shared" si="14"/>
        <v>49.41699596007815</v>
      </c>
      <c r="AE15" s="92">
        <f>Z15/Z27*100</f>
        <v>8.037535641735985</v>
      </c>
      <c r="AF15" s="89">
        <v>112285</v>
      </c>
      <c r="AG15" s="15">
        <v>56833</v>
      </c>
      <c r="AH15" s="16">
        <f t="shared" si="15"/>
        <v>50.614953021329654</v>
      </c>
      <c r="AI15" s="15">
        <v>55452</v>
      </c>
      <c r="AJ15" s="17">
        <f t="shared" si="16"/>
        <v>49.38504697867035</v>
      </c>
      <c r="AK15" s="92">
        <f t="shared" si="21"/>
        <v>7.789331144907158</v>
      </c>
      <c r="AL15" s="42">
        <v>110768</v>
      </c>
      <c r="AM15" s="15">
        <v>55734</v>
      </c>
      <c r="AN15" s="16">
        <f t="shared" si="17"/>
        <v>50.3159757330637</v>
      </c>
      <c r="AO15" s="15">
        <v>55034</v>
      </c>
      <c r="AP15" s="17">
        <f t="shared" si="18"/>
        <v>49.6840242669363</v>
      </c>
      <c r="AQ15" s="92">
        <f t="shared" si="22"/>
        <v>7.684095224287091</v>
      </c>
      <c r="AR15" s="89">
        <v>109432</v>
      </c>
      <c r="AS15" s="15">
        <v>54820</v>
      </c>
      <c r="AT15" s="16">
        <f t="shared" si="19"/>
        <v>50.095036186855765</v>
      </c>
      <c r="AU15" s="15">
        <v>54612</v>
      </c>
      <c r="AV15" s="17">
        <f t="shared" si="20"/>
        <v>49.904963813144235</v>
      </c>
      <c r="AW15" s="464">
        <f t="shared" si="23"/>
        <v>7.5914154682235395</v>
      </c>
      <c r="AX15" s="375"/>
    </row>
    <row r="16" spans="1:50" ht="19.5" customHeight="1">
      <c r="A16" s="427" t="s">
        <v>68</v>
      </c>
      <c r="B16" s="89">
        <f t="shared" si="0"/>
        <v>93734</v>
      </c>
      <c r="C16" s="15">
        <v>47279</v>
      </c>
      <c r="D16" s="16">
        <f t="shared" si="1"/>
        <v>50.439541681780355</v>
      </c>
      <c r="E16" s="15">
        <v>46455</v>
      </c>
      <c r="F16" s="17">
        <f t="shared" si="2"/>
        <v>49.56045831821964</v>
      </c>
      <c r="G16" s="92">
        <f>B16/B27*100</f>
        <v>6.989566431230314</v>
      </c>
      <c r="H16" s="89">
        <f t="shared" si="3"/>
        <v>95438</v>
      </c>
      <c r="I16" s="15">
        <v>48165</v>
      </c>
      <c r="J16" s="16">
        <f t="shared" si="4"/>
        <v>50.46731909721495</v>
      </c>
      <c r="K16" s="15">
        <v>47273</v>
      </c>
      <c r="L16" s="17">
        <f t="shared" si="5"/>
        <v>49.53268090278505</v>
      </c>
      <c r="M16" s="92">
        <f>H16/H27*100</f>
        <v>7.022767075306479</v>
      </c>
      <c r="N16" s="89">
        <f t="shared" si="6"/>
        <v>97679</v>
      </c>
      <c r="O16" s="15">
        <v>49626</v>
      </c>
      <c r="P16" s="16">
        <f t="shared" si="7"/>
        <v>50.805188423304905</v>
      </c>
      <c r="Q16" s="15">
        <v>48053</v>
      </c>
      <c r="R16" s="17">
        <f t="shared" si="8"/>
        <v>49.19481157669509</v>
      </c>
      <c r="S16" s="92">
        <f>N16/N27*100</f>
        <v>7.092388601235662</v>
      </c>
      <c r="T16" s="89">
        <f t="shared" si="9"/>
        <v>99481</v>
      </c>
      <c r="U16" s="15">
        <v>50699</v>
      </c>
      <c r="V16" s="16">
        <f t="shared" si="10"/>
        <v>50.96350056794765</v>
      </c>
      <c r="W16" s="15">
        <v>48782</v>
      </c>
      <c r="X16" s="17">
        <f t="shared" si="11"/>
        <v>49.19481157669509</v>
      </c>
      <c r="Y16" s="92">
        <f>N16/N27*100</f>
        <v>7.092388601235662</v>
      </c>
      <c r="Z16" s="89">
        <f t="shared" si="12"/>
        <v>101355</v>
      </c>
      <c r="AA16" s="15">
        <v>51552</v>
      </c>
      <c r="AB16" s="16">
        <f t="shared" si="13"/>
        <v>50.8628089388782</v>
      </c>
      <c r="AC16" s="15">
        <v>49803</v>
      </c>
      <c r="AD16" s="17">
        <f t="shared" si="14"/>
        <v>49.1371910611218</v>
      </c>
      <c r="AE16" s="92">
        <f>Z16/Z27*100</f>
        <v>7.201531324582974</v>
      </c>
      <c r="AF16" s="89">
        <v>105964</v>
      </c>
      <c r="AG16" s="15">
        <v>53856</v>
      </c>
      <c r="AH16" s="16">
        <f t="shared" si="15"/>
        <v>50.824808425503</v>
      </c>
      <c r="AI16" s="15">
        <v>52108</v>
      </c>
      <c r="AJ16" s="17">
        <f t="shared" si="16"/>
        <v>49.175191574497</v>
      </c>
      <c r="AK16" s="92">
        <f t="shared" si="21"/>
        <v>7.350836580477731</v>
      </c>
      <c r="AL16" s="42">
        <v>110992</v>
      </c>
      <c r="AM16" s="15">
        <v>56177</v>
      </c>
      <c r="AN16" s="16">
        <f t="shared" si="17"/>
        <v>50.61355773389074</v>
      </c>
      <c r="AO16" s="15">
        <v>54815</v>
      </c>
      <c r="AP16" s="17">
        <f t="shared" si="18"/>
        <v>49.38644226610927</v>
      </c>
      <c r="AQ16" s="92">
        <f t="shared" si="22"/>
        <v>7.699634345064213</v>
      </c>
      <c r="AR16" s="89">
        <v>112783</v>
      </c>
      <c r="AS16" s="15">
        <v>56935</v>
      </c>
      <c r="AT16" s="16">
        <f t="shared" si="19"/>
        <v>50.481898867737165</v>
      </c>
      <c r="AU16" s="15">
        <v>55848</v>
      </c>
      <c r="AV16" s="17">
        <f t="shared" si="20"/>
        <v>49.51810113226284</v>
      </c>
      <c r="AW16" s="464">
        <f t="shared" si="23"/>
        <v>7.823877940206296</v>
      </c>
      <c r="AX16" s="375"/>
    </row>
    <row r="17" spans="1:50" ht="19.5" customHeight="1">
      <c r="A17" s="427" t="s">
        <v>69</v>
      </c>
      <c r="B17" s="89">
        <f t="shared" si="0"/>
        <v>76565</v>
      </c>
      <c r="C17" s="15">
        <v>39002</v>
      </c>
      <c r="D17" s="16">
        <f t="shared" si="1"/>
        <v>50.93972441716189</v>
      </c>
      <c r="E17" s="15">
        <v>37563</v>
      </c>
      <c r="F17" s="17">
        <f t="shared" si="2"/>
        <v>49.06027558283811</v>
      </c>
      <c r="G17" s="92">
        <f>B17/B27*100</f>
        <v>5.709306695618975</v>
      </c>
      <c r="H17" s="89">
        <f t="shared" si="3"/>
        <v>78938</v>
      </c>
      <c r="I17" s="15">
        <v>40255</v>
      </c>
      <c r="J17" s="16">
        <f t="shared" si="4"/>
        <v>50.995718158554816</v>
      </c>
      <c r="K17" s="15">
        <v>38683</v>
      </c>
      <c r="L17" s="17">
        <f t="shared" si="5"/>
        <v>49.004281841445184</v>
      </c>
      <c r="M17" s="92">
        <f>H17/H27*100</f>
        <v>5.808621171761174</v>
      </c>
      <c r="N17" s="89">
        <f t="shared" si="6"/>
        <v>84755</v>
      </c>
      <c r="O17" s="15">
        <v>42882</v>
      </c>
      <c r="P17" s="16">
        <f t="shared" si="7"/>
        <v>50.59524511828211</v>
      </c>
      <c r="Q17" s="15">
        <v>41873</v>
      </c>
      <c r="R17" s="17">
        <f t="shared" si="8"/>
        <v>49.40475488171789</v>
      </c>
      <c r="S17" s="92">
        <f>N17/N27*100</f>
        <v>6.153988020943381</v>
      </c>
      <c r="T17" s="89">
        <f t="shared" si="9"/>
        <v>88899</v>
      </c>
      <c r="U17" s="15">
        <v>44805</v>
      </c>
      <c r="V17" s="16">
        <f t="shared" si="10"/>
        <v>50.3998920122836</v>
      </c>
      <c r="W17" s="15">
        <v>44094</v>
      </c>
      <c r="X17" s="17">
        <f t="shared" si="11"/>
        <v>49.40475488171789</v>
      </c>
      <c r="Y17" s="92">
        <f>N17/N27*100</f>
        <v>6.153988020943381</v>
      </c>
      <c r="Z17" s="89">
        <f t="shared" si="12"/>
        <v>93096</v>
      </c>
      <c r="AA17" s="15">
        <v>46971</v>
      </c>
      <c r="AB17" s="16">
        <f t="shared" si="13"/>
        <v>50.45436968290796</v>
      </c>
      <c r="AC17" s="15">
        <v>46125</v>
      </c>
      <c r="AD17" s="17">
        <f t="shared" si="14"/>
        <v>49.545630317092034</v>
      </c>
      <c r="AE17" s="92">
        <f>Z17/Z27*100</f>
        <v>6.6147083044090245</v>
      </c>
      <c r="AF17" s="89">
        <v>94164</v>
      </c>
      <c r="AG17" s="15">
        <v>47554</v>
      </c>
      <c r="AH17" s="16">
        <f t="shared" si="15"/>
        <v>50.50125313283208</v>
      </c>
      <c r="AI17" s="15">
        <v>46610</v>
      </c>
      <c r="AJ17" s="17">
        <f t="shared" si="16"/>
        <v>49.49874686716792</v>
      </c>
      <c r="AK17" s="92">
        <f t="shared" si="21"/>
        <v>6.532257896682883</v>
      </c>
      <c r="AL17" s="42">
        <v>95993</v>
      </c>
      <c r="AM17" s="15">
        <v>48452</v>
      </c>
      <c r="AN17" s="16">
        <f t="shared" si="17"/>
        <v>50.47451376662882</v>
      </c>
      <c r="AO17" s="15">
        <v>47541</v>
      </c>
      <c r="AP17" s="17">
        <f t="shared" si="18"/>
        <v>49.52548623337118</v>
      </c>
      <c r="AQ17" s="92">
        <f t="shared" si="22"/>
        <v>6.659137592671084</v>
      </c>
      <c r="AR17" s="89">
        <v>97929</v>
      </c>
      <c r="AS17" s="15">
        <v>49724</v>
      </c>
      <c r="AT17" s="16">
        <f t="shared" si="19"/>
        <v>50.775561886672996</v>
      </c>
      <c r="AU17" s="15">
        <v>48205</v>
      </c>
      <c r="AV17" s="17">
        <f t="shared" si="20"/>
        <v>49.224438113327004</v>
      </c>
      <c r="AW17" s="464">
        <f t="shared" si="23"/>
        <v>6.793439993673359</v>
      </c>
      <c r="AX17" s="375"/>
    </row>
    <row r="18" spans="1:50" ht="19.5" customHeight="1">
      <c r="A18" s="427" t="s">
        <v>70</v>
      </c>
      <c r="B18" s="89">
        <f t="shared" si="0"/>
        <v>75175</v>
      </c>
      <c r="C18" s="15">
        <v>37481</v>
      </c>
      <c r="D18" s="16">
        <f t="shared" si="1"/>
        <v>49.85833056202195</v>
      </c>
      <c r="E18" s="15">
        <v>37694</v>
      </c>
      <c r="F18" s="17">
        <f t="shared" si="2"/>
        <v>50.14166943797805</v>
      </c>
      <c r="G18" s="92">
        <f>B18/B27*100</f>
        <v>5.605657034456429</v>
      </c>
      <c r="H18" s="89">
        <f t="shared" si="3"/>
        <v>78271</v>
      </c>
      <c r="I18" s="15">
        <v>39014</v>
      </c>
      <c r="J18" s="16">
        <f t="shared" si="4"/>
        <v>49.84477009364899</v>
      </c>
      <c r="K18" s="15">
        <v>39257</v>
      </c>
      <c r="L18" s="17">
        <f t="shared" si="5"/>
        <v>50.155229906351</v>
      </c>
      <c r="M18" s="92">
        <f>H18/H27*100</f>
        <v>5.759540243417857</v>
      </c>
      <c r="N18" s="89">
        <f t="shared" si="6"/>
        <v>76851</v>
      </c>
      <c r="O18" s="15">
        <v>38554</v>
      </c>
      <c r="P18" s="16">
        <f t="shared" si="7"/>
        <v>50.16720667265228</v>
      </c>
      <c r="Q18" s="15">
        <v>38297</v>
      </c>
      <c r="R18" s="17">
        <f t="shared" si="8"/>
        <v>49.83279332734772</v>
      </c>
      <c r="S18" s="92">
        <f>N18/N27*100</f>
        <v>5.580085344788152</v>
      </c>
      <c r="T18" s="89">
        <f t="shared" si="9"/>
        <v>77944</v>
      </c>
      <c r="U18" s="15">
        <v>39397</v>
      </c>
      <c r="V18" s="16">
        <f t="shared" si="10"/>
        <v>50.545263265934516</v>
      </c>
      <c r="W18" s="15">
        <v>38547</v>
      </c>
      <c r="X18" s="17">
        <f t="shared" si="11"/>
        <v>49.83279332734772</v>
      </c>
      <c r="Y18" s="92">
        <f>N18/N27*100</f>
        <v>5.580085344788152</v>
      </c>
      <c r="Z18" s="89">
        <f t="shared" si="12"/>
        <v>77636</v>
      </c>
      <c r="AA18" s="15">
        <v>39403</v>
      </c>
      <c r="AB18" s="16">
        <f t="shared" si="13"/>
        <v>50.753516409912926</v>
      </c>
      <c r="AC18" s="15">
        <v>38233</v>
      </c>
      <c r="AD18" s="17">
        <f t="shared" si="14"/>
        <v>49.246483590087074</v>
      </c>
      <c r="AE18" s="92">
        <f>Z18/Z27*100</f>
        <v>5.516235863206786</v>
      </c>
      <c r="AF18" s="89">
        <v>76559</v>
      </c>
      <c r="AG18" s="15">
        <v>38955</v>
      </c>
      <c r="AH18" s="16">
        <f t="shared" si="15"/>
        <v>50.882326049190816</v>
      </c>
      <c r="AI18" s="15">
        <v>37604</v>
      </c>
      <c r="AJ18" s="17">
        <f t="shared" si="16"/>
        <v>49.117673950809184</v>
      </c>
      <c r="AK18" s="92">
        <f t="shared" si="21"/>
        <v>5.310980123105909</v>
      </c>
      <c r="AL18" s="42">
        <v>79149</v>
      </c>
      <c r="AM18" s="15">
        <v>40340</v>
      </c>
      <c r="AN18" s="16">
        <f t="shared" si="17"/>
        <v>50.967163198524304</v>
      </c>
      <c r="AO18" s="15">
        <v>38809</v>
      </c>
      <c r="AP18" s="17">
        <f t="shared" si="18"/>
        <v>49.032836801475696</v>
      </c>
      <c r="AQ18" s="92">
        <f t="shared" si="22"/>
        <v>5.490651207091389</v>
      </c>
      <c r="AR18" s="89">
        <v>84831</v>
      </c>
      <c r="AS18" s="15">
        <v>42764</v>
      </c>
      <c r="AT18" s="16">
        <f t="shared" si="19"/>
        <v>50.4108168004621</v>
      </c>
      <c r="AU18" s="15">
        <v>42067</v>
      </c>
      <c r="AV18" s="17">
        <f t="shared" si="20"/>
        <v>49.589183199537906</v>
      </c>
      <c r="AW18" s="464">
        <f t="shared" si="23"/>
        <v>5.884817654661077</v>
      </c>
      <c r="AX18" s="375"/>
    </row>
    <row r="19" spans="1:50" ht="19.5" customHeight="1">
      <c r="A19" s="427" t="s">
        <v>71</v>
      </c>
      <c r="B19" s="89">
        <f t="shared" si="0"/>
        <v>61162</v>
      </c>
      <c r="C19" s="15">
        <v>30918</v>
      </c>
      <c r="D19" s="16">
        <f t="shared" si="1"/>
        <v>50.55099571629443</v>
      </c>
      <c r="E19" s="15">
        <v>30244</v>
      </c>
      <c r="F19" s="17">
        <f t="shared" si="2"/>
        <v>49.44900428370557</v>
      </c>
      <c r="G19" s="92">
        <f>B19/B27*100</f>
        <v>4.560734227355159</v>
      </c>
      <c r="H19" s="89">
        <f t="shared" si="3"/>
        <v>61718</v>
      </c>
      <c r="I19" s="15">
        <v>30975</v>
      </c>
      <c r="J19" s="16">
        <f t="shared" si="4"/>
        <v>50.187951651058036</v>
      </c>
      <c r="K19" s="15">
        <v>30743</v>
      </c>
      <c r="L19" s="17">
        <f t="shared" si="5"/>
        <v>49.812048348941964</v>
      </c>
      <c r="M19" s="92">
        <f>H19/H27*100</f>
        <v>4.541494356061163</v>
      </c>
      <c r="N19" s="89">
        <f t="shared" si="6"/>
        <v>65579</v>
      </c>
      <c r="O19" s="15">
        <v>32802</v>
      </c>
      <c r="P19" s="16">
        <f t="shared" si="7"/>
        <v>50.01906097988685</v>
      </c>
      <c r="Q19" s="15">
        <v>32777</v>
      </c>
      <c r="R19" s="17">
        <f t="shared" si="8"/>
        <v>49.98093902011315</v>
      </c>
      <c r="S19" s="92">
        <f>N19/N27*100</f>
        <v>4.761635070797546</v>
      </c>
      <c r="T19" s="89">
        <f t="shared" si="9"/>
        <v>68299</v>
      </c>
      <c r="U19" s="15">
        <v>33954</v>
      </c>
      <c r="V19" s="16">
        <f t="shared" si="10"/>
        <v>49.71375862018478</v>
      </c>
      <c r="W19" s="15">
        <v>34345</v>
      </c>
      <c r="X19" s="17">
        <f t="shared" si="11"/>
        <v>49.98093902011315</v>
      </c>
      <c r="Y19" s="92">
        <f>N19/N27*100</f>
        <v>4.761635070797546</v>
      </c>
      <c r="Z19" s="89">
        <f t="shared" si="12"/>
        <v>71455</v>
      </c>
      <c r="AA19" s="15">
        <v>35359</v>
      </c>
      <c r="AB19" s="16">
        <f t="shared" si="13"/>
        <v>49.484290812399415</v>
      </c>
      <c r="AC19" s="15">
        <v>36096</v>
      </c>
      <c r="AD19" s="17">
        <f t="shared" si="14"/>
        <v>50.515709187600585</v>
      </c>
      <c r="AE19" s="92">
        <f>Z19/Z27*100</f>
        <v>5.077060044379424</v>
      </c>
      <c r="AF19" s="89">
        <v>74707</v>
      </c>
      <c r="AG19" s="15">
        <v>37079</v>
      </c>
      <c r="AH19" s="16">
        <f t="shared" si="15"/>
        <v>49.632564552183865</v>
      </c>
      <c r="AI19" s="15">
        <v>37628</v>
      </c>
      <c r="AJ19" s="17">
        <f t="shared" si="16"/>
        <v>50.367435447816135</v>
      </c>
      <c r="AK19" s="92">
        <f t="shared" si="21"/>
        <v>5.182504892395057</v>
      </c>
      <c r="AL19" s="42">
        <v>77929</v>
      </c>
      <c r="AM19" s="15">
        <v>38629</v>
      </c>
      <c r="AN19" s="16">
        <f t="shared" si="17"/>
        <v>49.56947991120122</v>
      </c>
      <c r="AO19" s="15">
        <v>39300</v>
      </c>
      <c r="AP19" s="17">
        <f t="shared" si="18"/>
        <v>50.43052008879878</v>
      </c>
      <c r="AQ19" s="92">
        <f t="shared" si="22"/>
        <v>5.406018495715989</v>
      </c>
      <c r="AR19" s="89">
        <v>76455</v>
      </c>
      <c r="AS19" s="15">
        <v>38145</v>
      </c>
      <c r="AT19" s="16">
        <f t="shared" si="19"/>
        <v>49.89209338826761</v>
      </c>
      <c r="AU19" s="15">
        <v>38310</v>
      </c>
      <c r="AV19" s="17">
        <f t="shared" si="20"/>
        <v>50.10790661173239</v>
      </c>
      <c r="AW19" s="464">
        <f t="shared" si="23"/>
        <v>5.303765531316531</v>
      </c>
      <c r="AX19" s="375"/>
    </row>
    <row r="20" spans="1:50" ht="19.5" customHeight="1">
      <c r="A20" s="427" t="s">
        <v>72</v>
      </c>
      <c r="B20" s="89">
        <f t="shared" si="0"/>
        <v>50422</v>
      </c>
      <c r="C20" s="15">
        <v>25084</v>
      </c>
      <c r="D20" s="16">
        <f t="shared" si="1"/>
        <v>49.748125818095275</v>
      </c>
      <c r="E20" s="15">
        <v>25338</v>
      </c>
      <c r="F20" s="17">
        <f t="shared" si="2"/>
        <v>50.25187418190472</v>
      </c>
      <c r="G20" s="92">
        <f>B20/B27*100</f>
        <v>3.7598728166459865</v>
      </c>
      <c r="H20" s="89">
        <f t="shared" si="3"/>
        <v>54409</v>
      </c>
      <c r="I20" s="15">
        <v>27292</v>
      </c>
      <c r="J20" s="16">
        <f t="shared" si="4"/>
        <v>50.160818982153685</v>
      </c>
      <c r="K20" s="15">
        <v>27117</v>
      </c>
      <c r="L20" s="17">
        <f t="shared" si="5"/>
        <v>49.839181017846315</v>
      </c>
      <c r="M20" s="92">
        <f>H20/H27*100</f>
        <v>4.0036645130907</v>
      </c>
      <c r="N20" s="89">
        <f t="shared" si="6"/>
        <v>55276</v>
      </c>
      <c r="O20" s="15">
        <v>27659</v>
      </c>
      <c r="P20" s="16">
        <f t="shared" si="7"/>
        <v>50.03799117157537</v>
      </c>
      <c r="Q20" s="15">
        <v>27617</v>
      </c>
      <c r="R20" s="17">
        <f t="shared" si="8"/>
        <v>49.96200882842463</v>
      </c>
      <c r="S20" s="92">
        <f>N20/N27*100</f>
        <v>4.013543057585586</v>
      </c>
      <c r="T20" s="89">
        <f t="shared" si="9"/>
        <v>56259</v>
      </c>
      <c r="U20" s="15">
        <v>28153</v>
      </c>
      <c r="V20" s="16">
        <f t="shared" si="10"/>
        <v>50.04177109440268</v>
      </c>
      <c r="W20" s="15">
        <v>28106</v>
      </c>
      <c r="X20" s="17">
        <f t="shared" si="11"/>
        <v>49.96200882842463</v>
      </c>
      <c r="Y20" s="92">
        <f>N20/N27*100</f>
        <v>4.013543057585586</v>
      </c>
      <c r="Z20" s="89">
        <f t="shared" si="12"/>
        <v>58810</v>
      </c>
      <c r="AA20" s="15">
        <v>29504</v>
      </c>
      <c r="AB20" s="16">
        <f t="shared" si="13"/>
        <v>50.168338717905115</v>
      </c>
      <c r="AC20" s="15">
        <v>29306</v>
      </c>
      <c r="AD20" s="17">
        <f t="shared" si="14"/>
        <v>49.83166128209488</v>
      </c>
      <c r="AE20" s="92">
        <f>Z20/Z27*100</f>
        <v>4.1786005347415</v>
      </c>
      <c r="AF20" s="89">
        <v>59733</v>
      </c>
      <c r="AG20" s="15">
        <v>29810</v>
      </c>
      <c r="AH20" s="16">
        <f t="shared" si="15"/>
        <v>49.905412418596086</v>
      </c>
      <c r="AI20" s="15">
        <v>29923</v>
      </c>
      <c r="AJ20" s="17">
        <f t="shared" si="16"/>
        <v>50.094587581403914</v>
      </c>
      <c r="AK20" s="92">
        <f t="shared" si="21"/>
        <v>4.1437424168743755</v>
      </c>
      <c r="AL20" s="42">
        <v>60310</v>
      </c>
      <c r="AM20" s="15">
        <v>29870</v>
      </c>
      <c r="AN20" s="16">
        <f t="shared" si="17"/>
        <v>49.527441551981426</v>
      </c>
      <c r="AO20" s="15">
        <v>30440</v>
      </c>
      <c r="AP20" s="17">
        <f t="shared" si="18"/>
        <v>50.47255844801857</v>
      </c>
      <c r="AQ20" s="92">
        <f t="shared" si="22"/>
        <v>4.183769527090445</v>
      </c>
      <c r="AR20" s="89">
        <v>64174</v>
      </c>
      <c r="AS20" s="15">
        <v>31606</v>
      </c>
      <c r="AT20" s="16">
        <f t="shared" si="19"/>
        <v>49.25047527035871</v>
      </c>
      <c r="AU20" s="15">
        <v>32568</v>
      </c>
      <c r="AV20" s="17">
        <f t="shared" si="20"/>
        <v>50.749524729641294</v>
      </c>
      <c r="AW20" s="464">
        <f t="shared" si="23"/>
        <v>4.451819360495809</v>
      </c>
      <c r="AX20" s="375"/>
    </row>
    <row r="21" spans="1:50" ht="19.5" customHeight="1">
      <c r="A21" s="427" t="s">
        <v>73</v>
      </c>
      <c r="B21" s="89">
        <f t="shared" si="0"/>
        <v>39466</v>
      </c>
      <c r="C21" s="15">
        <v>18337</v>
      </c>
      <c r="D21" s="16">
        <f t="shared" si="1"/>
        <v>46.46277808746769</v>
      </c>
      <c r="E21" s="15">
        <v>21129</v>
      </c>
      <c r="F21" s="17">
        <f t="shared" si="2"/>
        <v>53.53722191253231</v>
      </c>
      <c r="G21" s="92">
        <f>B21/B27*100</f>
        <v>2.9429046960007637</v>
      </c>
      <c r="H21" s="89">
        <f t="shared" si="3"/>
        <v>40078</v>
      </c>
      <c r="I21" s="15">
        <v>18770</v>
      </c>
      <c r="J21" s="16">
        <f t="shared" si="4"/>
        <v>46.83367433504666</v>
      </c>
      <c r="K21" s="15">
        <v>21308</v>
      </c>
      <c r="L21" s="17">
        <f t="shared" si="5"/>
        <v>53.16632566495334</v>
      </c>
      <c r="M21" s="92">
        <f>H21/H27*100</f>
        <v>2.949123607411441</v>
      </c>
      <c r="N21" s="89">
        <f t="shared" si="6"/>
        <v>41188</v>
      </c>
      <c r="O21" s="15">
        <v>19602</v>
      </c>
      <c r="P21" s="16">
        <f t="shared" si="7"/>
        <v>47.591531514033214</v>
      </c>
      <c r="Q21" s="15">
        <v>21586</v>
      </c>
      <c r="R21" s="17">
        <f t="shared" si="8"/>
        <v>52.408468485966786</v>
      </c>
      <c r="S21" s="92">
        <f>N21/N27*100</f>
        <v>2.99062543338583</v>
      </c>
      <c r="T21" s="89">
        <f t="shared" si="9"/>
        <v>42828</v>
      </c>
      <c r="U21" s="15">
        <v>20846</v>
      </c>
      <c r="V21" s="16">
        <f t="shared" si="10"/>
        <v>48.67376482674886</v>
      </c>
      <c r="W21" s="15">
        <v>21982</v>
      </c>
      <c r="X21" s="17">
        <f t="shared" si="11"/>
        <v>52.408468485966786</v>
      </c>
      <c r="Y21" s="92">
        <f>N21/N27*100</f>
        <v>2.99062543338583</v>
      </c>
      <c r="Z21" s="89">
        <f t="shared" si="12"/>
        <v>44424</v>
      </c>
      <c r="AA21" s="15">
        <v>21609</v>
      </c>
      <c r="AB21" s="16">
        <f t="shared" si="13"/>
        <v>48.64262560777958</v>
      </c>
      <c r="AC21" s="15">
        <v>22815</v>
      </c>
      <c r="AD21" s="17">
        <f t="shared" si="14"/>
        <v>51.35737439222042</v>
      </c>
      <c r="AE21" s="92">
        <f>Z21/Z27*100</f>
        <v>3.1564385335037644</v>
      </c>
      <c r="AF21" s="89">
        <v>48243</v>
      </c>
      <c r="AG21" s="15">
        <v>23449</v>
      </c>
      <c r="AH21" s="16">
        <f t="shared" si="15"/>
        <v>48.60601538046971</v>
      </c>
      <c r="AI21" s="15">
        <v>24794</v>
      </c>
      <c r="AJ21" s="17">
        <f t="shared" si="16"/>
        <v>51.3939846195303</v>
      </c>
      <c r="AK21" s="92">
        <f t="shared" si="21"/>
        <v>3.3466687662978667</v>
      </c>
      <c r="AL21" s="42">
        <v>51852</v>
      </c>
      <c r="AM21" s="15">
        <v>25507</v>
      </c>
      <c r="AN21" s="16">
        <f t="shared" si="17"/>
        <v>49.19193088019749</v>
      </c>
      <c r="AO21" s="15">
        <v>26345</v>
      </c>
      <c r="AP21" s="17">
        <f t="shared" si="18"/>
        <v>50.80806911980251</v>
      </c>
      <c r="AQ21" s="92">
        <f t="shared" si="22"/>
        <v>3.5970289756042737</v>
      </c>
      <c r="AR21" s="89">
        <v>52816</v>
      </c>
      <c r="AS21" s="15">
        <v>25918</v>
      </c>
      <c r="AT21" s="16">
        <f t="shared" si="19"/>
        <v>49.07225083308088</v>
      </c>
      <c r="AU21" s="15">
        <v>26898</v>
      </c>
      <c r="AV21" s="17">
        <f t="shared" si="20"/>
        <v>50.927749166919114</v>
      </c>
      <c r="AW21" s="464">
        <f t="shared" si="23"/>
        <v>3.663902691805819</v>
      </c>
      <c r="AX21" s="375"/>
    </row>
    <row r="22" spans="1:50" ht="19.5" customHeight="1">
      <c r="A22" s="427" t="s">
        <v>74</v>
      </c>
      <c r="B22" s="89">
        <f t="shared" si="0"/>
        <v>26930</v>
      </c>
      <c r="C22" s="15">
        <v>12089</v>
      </c>
      <c r="D22" s="16">
        <f t="shared" si="1"/>
        <v>44.89045673969551</v>
      </c>
      <c r="E22" s="15">
        <v>14841</v>
      </c>
      <c r="F22" s="17">
        <f t="shared" si="2"/>
        <v>55.10954326030449</v>
      </c>
      <c r="G22" s="92">
        <f>B22/B27*100</f>
        <v>2.0081189748973944</v>
      </c>
      <c r="H22" s="89">
        <f t="shared" si="3"/>
        <v>28375</v>
      </c>
      <c r="I22" s="15">
        <v>12651</v>
      </c>
      <c r="J22" s="16">
        <f t="shared" si="4"/>
        <v>44.58502202643172</v>
      </c>
      <c r="K22" s="15">
        <v>15724</v>
      </c>
      <c r="L22" s="17">
        <f t="shared" si="5"/>
        <v>55.41497797356828</v>
      </c>
      <c r="M22" s="92">
        <f>H22/H27*100</f>
        <v>2.087963031096852</v>
      </c>
      <c r="N22" s="89">
        <f t="shared" si="6"/>
        <v>29250</v>
      </c>
      <c r="O22" s="15">
        <v>13009</v>
      </c>
      <c r="P22" s="16">
        <f t="shared" si="7"/>
        <v>44.47521367521367</v>
      </c>
      <c r="Q22" s="15">
        <v>16241</v>
      </c>
      <c r="R22" s="17">
        <f t="shared" si="8"/>
        <v>55.52478632478633</v>
      </c>
      <c r="S22" s="92">
        <f>N22/N27*100</f>
        <v>2.123817469324452</v>
      </c>
      <c r="T22" s="89">
        <f t="shared" si="9"/>
        <v>31416</v>
      </c>
      <c r="U22" s="15">
        <v>13811</v>
      </c>
      <c r="V22" s="16">
        <f t="shared" si="10"/>
        <v>43.96167557932264</v>
      </c>
      <c r="W22" s="15">
        <v>17605</v>
      </c>
      <c r="X22" s="17">
        <f t="shared" si="11"/>
        <v>55.52478632478633</v>
      </c>
      <c r="Y22" s="92">
        <f>N22/N27*100</f>
        <v>2.123817469324452</v>
      </c>
      <c r="Z22" s="89">
        <f t="shared" si="12"/>
        <v>34159</v>
      </c>
      <c r="AA22" s="15">
        <v>15252</v>
      </c>
      <c r="AB22" s="16">
        <f t="shared" si="13"/>
        <v>44.65001902866009</v>
      </c>
      <c r="AC22" s="15">
        <v>18907</v>
      </c>
      <c r="AD22" s="17">
        <f t="shared" si="14"/>
        <v>55.34998097133991</v>
      </c>
      <c r="AE22" s="92">
        <f>Z22/Z27*100</f>
        <v>2.427084095667997</v>
      </c>
      <c r="AF22" s="89">
        <v>36105</v>
      </c>
      <c r="AG22" s="15">
        <v>16227</v>
      </c>
      <c r="AH22" s="16">
        <f t="shared" si="15"/>
        <v>44.94391358537599</v>
      </c>
      <c r="AI22" s="15">
        <v>19878</v>
      </c>
      <c r="AJ22" s="17">
        <f t="shared" si="16"/>
        <v>55.05608641462402</v>
      </c>
      <c r="AK22" s="92">
        <f t="shared" si="21"/>
        <v>2.50464265918754</v>
      </c>
      <c r="AL22" s="42">
        <v>36381</v>
      </c>
      <c r="AM22" s="15">
        <v>16398</v>
      </c>
      <c r="AN22" s="16">
        <f t="shared" si="17"/>
        <v>45.07297765317061</v>
      </c>
      <c r="AO22" s="15">
        <v>19983</v>
      </c>
      <c r="AP22" s="17">
        <f t="shared" si="18"/>
        <v>54.92702234682939</v>
      </c>
      <c r="AQ22" s="92">
        <f t="shared" si="22"/>
        <v>2.5237890758593515</v>
      </c>
      <c r="AR22" s="89">
        <v>37473</v>
      </c>
      <c r="AS22" s="15">
        <v>17200</v>
      </c>
      <c r="AT22" s="16">
        <f t="shared" si="19"/>
        <v>45.899714461078645</v>
      </c>
      <c r="AU22" s="15">
        <v>20273</v>
      </c>
      <c r="AV22" s="17">
        <f t="shared" si="20"/>
        <v>54.100285538921355</v>
      </c>
      <c r="AW22" s="464">
        <f t="shared" si="23"/>
        <v>2.599542289647824</v>
      </c>
      <c r="AX22" s="375"/>
    </row>
    <row r="23" spans="1:50" ht="19.5" customHeight="1">
      <c r="A23" s="427" t="s">
        <v>75</v>
      </c>
      <c r="B23" s="89">
        <f t="shared" si="0"/>
        <v>18562</v>
      </c>
      <c r="C23" s="15">
        <v>7563</v>
      </c>
      <c r="D23" s="16">
        <f t="shared" si="1"/>
        <v>40.74453183924146</v>
      </c>
      <c r="E23" s="15">
        <v>10999</v>
      </c>
      <c r="F23" s="17">
        <f t="shared" si="2"/>
        <v>59.25546816075854</v>
      </c>
      <c r="G23" s="92">
        <f>B23/B27*100</f>
        <v>1.3841331010785531</v>
      </c>
      <c r="H23" s="89">
        <f>SUM(I23,K23)</f>
        <v>19090</v>
      </c>
      <c r="I23" s="15">
        <v>7971</v>
      </c>
      <c r="J23" s="16">
        <f t="shared" si="4"/>
        <v>41.754845468831846</v>
      </c>
      <c r="K23" s="15">
        <v>11119</v>
      </c>
      <c r="L23" s="17">
        <f t="shared" si="5"/>
        <v>58.245154531168154</v>
      </c>
      <c r="M23" s="92">
        <f>H23/H27*100</f>
        <v>1.4047300181018116</v>
      </c>
      <c r="N23" s="89">
        <f>SUM(O23,Q23)</f>
        <v>20587</v>
      </c>
      <c r="O23" s="15">
        <v>8683</v>
      </c>
      <c r="P23" s="16">
        <f t="shared" si="7"/>
        <v>42.17710205469471</v>
      </c>
      <c r="Q23" s="15">
        <v>11904</v>
      </c>
      <c r="R23" s="17">
        <f t="shared" si="8"/>
        <v>57.822897945305286</v>
      </c>
      <c r="S23" s="92">
        <f>N23/N27*100</f>
        <v>1.494804452683162</v>
      </c>
      <c r="T23" s="89">
        <f>SUM(U23,W23)</f>
        <v>20901</v>
      </c>
      <c r="U23" s="15">
        <v>8912</v>
      </c>
      <c r="V23" s="16">
        <f t="shared" si="10"/>
        <v>42.63910817664227</v>
      </c>
      <c r="W23" s="15">
        <v>11989</v>
      </c>
      <c r="X23" s="17">
        <f t="shared" si="11"/>
        <v>57.822897945305286</v>
      </c>
      <c r="Y23" s="92">
        <f>N23/N27*100</f>
        <v>1.494804452683162</v>
      </c>
      <c r="Z23" s="89">
        <f>SUM(AA23,AC23)</f>
        <v>21867</v>
      </c>
      <c r="AA23" s="15">
        <v>9301</v>
      </c>
      <c r="AB23" s="16">
        <f t="shared" si="13"/>
        <v>42.53441258517401</v>
      </c>
      <c r="AC23" s="15">
        <v>12566</v>
      </c>
      <c r="AD23" s="17">
        <f t="shared" si="14"/>
        <v>57.46558741482599</v>
      </c>
      <c r="AE23" s="92">
        <f>Z23/Z27*100</f>
        <v>1.5537061365956875</v>
      </c>
      <c r="AF23" s="89">
        <v>22615</v>
      </c>
      <c r="AG23" s="15">
        <v>9694</v>
      </c>
      <c r="AH23" s="16">
        <f t="shared" si="15"/>
        <v>42.865354852973695</v>
      </c>
      <c r="AI23" s="15">
        <v>12921</v>
      </c>
      <c r="AJ23" s="17">
        <f t="shared" si="16"/>
        <v>57.134645147026305</v>
      </c>
      <c r="AK23" s="92">
        <f t="shared" si="21"/>
        <v>1.568826858815295</v>
      </c>
      <c r="AL23" s="42">
        <v>23667</v>
      </c>
      <c r="AM23" s="15">
        <v>10062</v>
      </c>
      <c r="AN23" s="16">
        <f t="shared" si="17"/>
        <v>42.51489415642033</v>
      </c>
      <c r="AO23" s="15">
        <v>13605</v>
      </c>
      <c r="AP23" s="17">
        <f t="shared" si="18"/>
        <v>57.48510584357967</v>
      </c>
      <c r="AQ23" s="92">
        <f t="shared" si="22"/>
        <v>1.6418052296078522</v>
      </c>
      <c r="AR23" s="89">
        <v>24441</v>
      </c>
      <c r="AS23" s="15">
        <v>10341</v>
      </c>
      <c r="AT23" s="16">
        <f t="shared" si="19"/>
        <v>42.310052780164476</v>
      </c>
      <c r="AU23" s="15">
        <v>14100</v>
      </c>
      <c r="AV23" s="17">
        <f t="shared" si="20"/>
        <v>57.689947219835524</v>
      </c>
      <c r="AW23" s="464">
        <f t="shared" si="23"/>
        <v>1.6954984415788026</v>
      </c>
      <c r="AX23" s="375"/>
    </row>
    <row r="24" spans="1:50" ht="19.5" customHeight="1">
      <c r="A24" s="427" t="s">
        <v>76</v>
      </c>
      <c r="B24" s="89">
        <f t="shared" si="0"/>
        <v>13091</v>
      </c>
      <c r="C24" s="15">
        <v>5706</v>
      </c>
      <c r="D24" s="16">
        <f t="shared" si="1"/>
        <v>43.587197311129785</v>
      </c>
      <c r="E24" s="15">
        <v>7385</v>
      </c>
      <c r="F24" s="17">
        <f t="shared" si="2"/>
        <v>56.412802688870215</v>
      </c>
      <c r="G24" s="92">
        <f>B24/B27*100</f>
        <v>0.9761710174668321</v>
      </c>
      <c r="H24" s="89">
        <f>SUM(I24,K24)</f>
        <v>12825</v>
      </c>
      <c r="I24" s="15">
        <v>5465</v>
      </c>
      <c r="J24" s="16">
        <f t="shared" si="4"/>
        <v>42.61208576998051</v>
      </c>
      <c r="K24" s="15">
        <v>7360</v>
      </c>
      <c r="L24" s="17">
        <f t="shared" si="5"/>
        <v>57.38791423001949</v>
      </c>
      <c r="M24" s="92">
        <f>H24/H27*100</f>
        <v>0.9437224977556696</v>
      </c>
      <c r="N24" s="89">
        <f>SUM(O24,Q24)</f>
        <v>12506</v>
      </c>
      <c r="O24" s="15">
        <v>5167</v>
      </c>
      <c r="P24" s="16">
        <f t="shared" si="7"/>
        <v>41.31616823924516</v>
      </c>
      <c r="Q24" s="15">
        <v>7339</v>
      </c>
      <c r="R24" s="17">
        <f t="shared" si="8"/>
        <v>58.683831760754835</v>
      </c>
      <c r="S24" s="92">
        <f>N24/N27*100</f>
        <v>0.9080499579956101</v>
      </c>
      <c r="T24" s="89">
        <f>SUM(U24,W24)</f>
        <v>12305</v>
      </c>
      <c r="U24" s="15">
        <v>4734</v>
      </c>
      <c r="V24" s="16">
        <f t="shared" si="10"/>
        <v>38.47216578626574</v>
      </c>
      <c r="W24" s="15">
        <v>7571</v>
      </c>
      <c r="X24" s="17">
        <f t="shared" si="11"/>
        <v>58.683831760754835</v>
      </c>
      <c r="Y24" s="92">
        <f>N24/N27*100</f>
        <v>0.9080499579956101</v>
      </c>
      <c r="Z24" s="89">
        <f>SUM(AA24,AC24)</f>
        <v>12583</v>
      </c>
      <c r="AA24" s="15">
        <v>4680</v>
      </c>
      <c r="AB24" s="16">
        <f t="shared" si="13"/>
        <v>37.193038226178174</v>
      </c>
      <c r="AC24" s="15">
        <v>7903</v>
      </c>
      <c r="AD24" s="17">
        <f t="shared" si="14"/>
        <v>62.806961773821826</v>
      </c>
      <c r="AE24" s="92">
        <f>Z24/Z27*100</f>
        <v>0.894054251464926</v>
      </c>
      <c r="AF24" s="89">
        <v>13576</v>
      </c>
      <c r="AG24" s="15">
        <v>5118</v>
      </c>
      <c r="AH24" s="16">
        <f t="shared" si="15"/>
        <v>37.69888037713612</v>
      </c>
      <c r="AI24" s="15">
        <v>8458</v>
      </c>
      <c r="AJ24" s="17">
        <f t="shared" si="16"/>
        <v>62.30111962286388</v>
      </c>
      <c r="AK24" s="92">
        <f t="shared" si="21"/>
        <v>0.9417817128134619</v>
      </c>
      <c r="AL24" s="42">
        <v>13548</v>
      </c>
      <c r="AM24" s="15">
        <v>5192</v>
      </c>
      <c r="AN24" s="16">
        <f t="shared" si="17"/>
        <v>38.32299970475347</v>
      </c>
      <c r="AO24" s="15">
        <v>8356</v>
      </c>
      <c r="AP24" s="17">
        <f t="shared" si="18"/>
        <v>61.67700029524653</v>
      </c>
      <c r="AQ24" s="92">
        <f t="shared" si="22"/>
        <v>0.9398393227163215</v>
      </c>
      <c r="AR24" s="89">
        <v>14632</v>
      </c>
      <c r="AS24" s="15">
        <v>5695</v>
      </c>
      <c r="AT24" s="16">
        <f t="shared" si="19"/>
        <v>38.9215418261345</v>
      </c>
      <c r="AU24" s="15">
        <v>8937</v>
      </c>
      <c r="AV24" s="17">
        <f t="shared" si="20"/>
        <v>61.0784581738655</v>
      </c>
      <c r="AW24" s="464">
        <f t="shared" si="23"/>
        <v>1.015037567905611</v>
      </c>
      <c r="AX24" s="375"/>
    </row>
    <row r="25" spans="1:50" ht="19.5" customHeight="1">
      <c r="A25" s="427" t="s">
        <v>77</v>
      </c>
      <c r="B25" s="89">
        <f t="shared" si="0"/>
        <v>5710</v>
      </c>
      <c r="C25" s="18">
        <v>1872</v>
      </c>
      <c r="D25" s="16">
        <f t="shared" si="1"/>
        <v>32.784588441330996</v>
      </c>
      <c r="E25" s="15">
        <v>3838</v>
      </c>
      <c r="F25" s="17">
        <f t="shared" si="2"/>
        <v>67.215411558669</v>
      </c>
      <c r="G25" s="92">
        <f>B25/B27*100</f>
        <v>0.42578385988355444</v>
      </c>
      <c r="H25" s="89">
        <f>SUM(I25,K25)</f>
        <v>5764</v>
      </c>
      <c r="I25" s="18">
        <v>1953</v>
      </c>
      <c r="J25" s="16">
        <f t="shared" si="4"/>
        <v>33.882720333102014</v>
      </c>
      <c r="K25" s="15">
        <v>3811</v>
      </c>
      <c r="L25" s="17">
        <f t="shared" si="5"/>
        <v>66.11727966689799</v>
      </c>
      <c r="M25" s="92">
        <f>H25/H27*100</f>
        <v>0.4241416356384936</v>
      </c>
      <c r="N25" s="89">
        <f>SUM(O25,Q25)</f>
        <v>6547</v>
      </c>
      <c r="O25" s="18">
        <v>2322</v>
      </c>
      <c r="P25" s="16">
        <f t="shared" si="7"/>
        <v>35.46662593554299</v>
      </c>
      <c r="Q25" s="15">
        <v>4225</v>
      </c>
      <c r="R25" s="17">
        <f t="shared" si="8"/>
        <v>64.533374064457</v>
      </c>
      <c r="S25" s="92">
        <f>N25/N27*100</f>
        <v>0.47537206740742516</v>
      </c>
      <c r="T25" s="89">
        <f>SUM(U25,W25)</f>
        <v>7732</v>
      </c>
      <c r="U25" s="18">
        <v>3102</v>
      </c>
      <c r="V25" s="16">
        <f t="shared" si="10"/>
        <v>40.118986032074496</v>
      </c>
      <c r="W25" s="15">
        <v>4630</v>
      </c>
      <c r="X25" s="17">
        <f t="shared" si="11"/>
        <v>64.533374064457</v>
      </c>
      <c r="Y25" s="92">
        <f>N25/N27*100</f>
        <v>0.47537206740742516</v>
      </c>
      <c r="Z25" s="89">
        <f>SUM(AA25,AC25)</f>
        <v>8076</v>
      </c>
      <c r="AA25" s="18">
        <v>3379</v>
      </c>
      <c r="AB25" s="16">
        <f t="shared" si="13"/>
        <v>41.84001981178802</v>
      </c>
      <c r="AC25" s="15">
        <v>4697</v>
      </c>
      <c r="AD25" s="17">
        <f t="shared" si="14"/>
        <v>58.15998018821199</v>
      </c>
      <c r="AE25" s="92">
        <f>Z25/Z27*100</f>
        <v>0.573820403308491</v>
      </c>
      <c r="AF25" s="89">
        <v>7399</v>
      </c>
      <c r="AG25" s="15">
        <v>2931</v>
      </c>
      <c r="AH25" s="16">
        <f t="shared" si="15"/>
        <v>39.613461278551156</v>
      </c>
      <c r="AI25" s="15">
        <v>4468</v>
      </c>
      <c r="AJ25" s="17">
        <f t="shared" si="16"/>
        <v>60.386538721448844</v>
      </c>
      <c r="AK25" s="92">
        <f t="shared" si="21"/>
        <v>0.5132765831693286</v>
      </c>
      <c r="AL25" s="42">
        <v>6979</v>
      </c>
      <c r="AM25" s="15">
        <v>2671</v>
      </c>
      <c r="AN25" s="16">
        <f t="shared" si="17"/>
        <v>38.271958733342885</v>
      </c>
      <c r="AO25" s="15">
        <v>4308</v>
      </c>
      <c r="AP25" s="17">
        <f t="shared" si="18"/>
        <v>61.728041266657115</v>
      </c>
      <c r="AQ25" s="92">
        <f t="shared" si="22"/>
        <v>0.4841407317122238</v>
      </c>
      <c r="AR25" s="89">
        <v>6801</v>
      </c>
      <c r="AS25" s="15">
        <v>2432</v>
      </c>
      <c r="AT25" s="16">
        <f t="shared" si="19"/>
        <v>35.759447140126454</v>
      </c>
      <c r="AU25" s="15">
        <v>4369</v>
      </c>
      <c r="AV25" s="17">
        <f t="shared" si="20"/>
        <v>64.24055285987355</v>
      </c>
      <c r="AW25" s="464">
        <f t="shared" si="23"/>
        <v>0.4717926803804032</v>
      </c>
      <c r="AX25" s="375"/>
    </row>
    <row r="26" spans="1:50" ht="19.5" customHeight="1">
      <c r="A26" s="427" t="s">
        <v>78</v>
      </c>
      <c r="B26" s="89">
        <f t="shared" si="0"/>
        <v>1636</v>
      </c>
      <c r="C26" s="18">
        <v>399</v>
      </c>
      <c r="D26" s="16">
        <f t="shared" si="1"/>
        <v>24.38875305623472</v>
      </c>
      <c r="E26" s="18">
        <v>1237</v>
      </c>
      <c r="F26" s="17">
        <f t="shared" si="2"/>
        <v>75.61124694376528</v>
      </c>
      <c r="G26" s="92">
        <f>B26/B27*100</f>
        <v>0.12199341414527058</v>
      </c>
      <c r="H26" s="89">
        <f>SUM(I26,K26)</f>
        <v>1940</v>
      </c>
      <c r="I26" s="18">
        <v>466</v>
      </c>
      <c r="J26" s="16">
        <f t="shared" si="4"/>
        <v>24.02061855670103</v>
      </c>
      <c r="K26" s="18">
        <v>1474</v>
      </c>
      <c r="L26" s="17">
        <f t="shared" si="5"/>
        <v>75.97938144329896</v>
      </c>
      <c r="M26" s="92">
        <f>H26/H27*100</f>
        <v>0.14275412441684204</v>
      </c>
      <c r="N26" s="89">
        <f>SUM(O26,Q26)</f>
        <v>2606</v>
      </c>
      <c r="O26" s="18">
        <v>2091</v>
      </c>
      <c r="P26" s="16">
        <f t="shared" si="7"/>
        <v>80.23791250959324</v>
      </c>
      <c r="Q26" s="18">
        <v>515</v>
      </c>
      <c r="R26" s="17">
        <f t="shared" si="8"/>
        <v>19.762087490406756</v>
      </c>
      <c r="S26" s="92">
        <f>N26/N27*100</f>
        <v>0.18921942991656482</v>
      </c>
      <c r="T26" s="89">
        <f>SUM(U26,W26)</f>
        <v>2278</v>
      </c>
      <c r="U26" s="18">
        <v>582</v>
      </c>
      <c r="V26" s="16">
        <f t="shared" si="10"/>
        <v>25.548726953467956</v>
      </c>
      <c r="W26" s="18">
        <v>1696</v>
      </c>
      <c r="X26" s="17">
        <f t="shared" si="11"/>
        <v>19.762087490406756</v>
      </c>
      <c r="Y26" s="92">
        <f>N26/N27*100</f>
        <v>0.18921942991656482</v>
      </c>
      <c r="Z26" s="89">
        <f>SUM(AA26,AC26)</f>
        <v>2504</v>
      </c>
      <c r="AA26" s="18">
        <v>649</v>
      </c>
      <c r="AB26" s="16">
        <f t="shared" si="13"/>
        <v>25.918530351437703</v>
      </c>
      <c r="AC26" s="18">
        <v>1855</v>
      </c>
      <c r="AD26" s="17">
        <f t="shared" si="14"/>
        <v>74.0814696485623</v>
      </c>
      <c r="AE26" s="92">
        <f>Z26/Z27*100</f>
        <v>0.17791558814815026</v>
      </c>
      <c r="AF26" s="89">
        <v>2725</v>
      </c>
      <c r="AG26" s="18">
        <v>729</v>
      </c>
      <c r="AH26" s="16">
        <f t="shared" si="15"/>
        <v>26.75229357798165</v>
      </c>
      <c r="AI26" s="15">
        <v>1996</v>
      </c>
      <c r="AJ26" s="17">
        <f t="shared" si="16"/>
        <v>73.24770642201834</v>
      </c>
      <c r="AK26" s="92">
        <f t="shared" si="21"/>
        <v>0.1890361790966915</v>
      </c>
      <c r="AL26" s="42">
        <v>2715</v>
      </c>
      <c r="AM26" s="18">
        <v>699</v>
      </c>
      <c r="AN26" s="16">
        <f t="shared" si="17"/>
        <v>25.74585635359116</v>
      </c>
      <c r="AO26" s="15">
        <v>2016</v>
      </c>
      <c r="AP26" s="17">
        <f t="shared" si="18"/>
        <v>74.25414364640885</v>
      </c>
      <c r="AQ26" s="92">
        <f t="shared" si="22"/>
        <v>0.18834246834771282</v>
      </c>
      <c r="AR26" s="89">
        <v>2982</v>
      </c>
      <c r="AS26" s="18">
        <v>825</v>
      </c>
      <c r="AT26" s="16">
        <f t="shared" si="19"/>
        <v>27.66599597585513</v>
      </c>
      <c r="AU26" s="15">
        <v>2157</v>
      </c>
      <c r="AV26" s="17">
        <f t="shared" si="20"/>
        <v>72.33400402414487</v>
      </c>
      <c r="AW26" s="464">
        <f t="shared" si="23"/>
        <v>0.20686454534544368</v>
      </c>
      <c r="AX26" s="361"/>
    </row>
    <row r="27" spans="1:49" ht="19.5" customHeight="1" thickBot="1">
      <c r="A27" s="429" t="s">
        <v>55</v>
      </c>
      <c r="B27" s="91">
        <f>SUM(B8:B26)</f>
        <v>1341056</v>
      </c>
      <c r="C27" s="91">
        <f>SUM(C8:C26)</f>
        <v>672828</v>
      </c>
      <c r="D27" s="20">
        <f t="shared" si="1"/>
        <v>50.17150663357831</v>
      </c>
      <c r="E27" s="91">
        <f>SUM(E8:E26)</f>
        <v>668228</v>
      </c>
      <c r="F27" s="21">
        <f t="shared" si="2"/>
        <v>49.82849336642168</v>
      </c>
      <c r="G27" s="95">
        <f>SUM(G8:G26)</f>
        <v>99.99999999999999</v>
      </c>
      <c r="H27" s="91">
        <f>SUM(H8:H26)</f>
        <v>1358980</v>
      </c>
      <c r="I27" s="91">
        <f>SUM(I8:I26)</f>
        <v>681269</v>
      </c>
      <c r="J27" s="20">
        <f t="shared" si="4"/>
        <v>50.13090700378224</v>
      </c>
      <c r="K27" s="91">
        <f>SUM(K8:K26)</f>
        <v>677711</v>
      </c>
      <c r="L27" s="21">
        <f t="shared" si="5"/>
        <v>49.86909299621775</v>
      </c>
      <c r="M27" s="95">
        <f>SUM(M8:M26)</f>
        <v>100</v>
      </c>
      <c r="N27" s="91">
        <f>SUM(N8:N26)</f>
        <v>1377237</v>
      </c>
      <c r="O27" s="91">
        <f>SUM(O8:O26)</f>
        <v>691171</v>
      </c>
      <c r="P27" s="20">
        <f t="shared" si="7"/>
        <v>50.18533484069917</v>
      </c>
      <c r="Q27" s="91">
        <f>SUM(Q8:Q26)</f>
        <v>686066</v>
      </c>
      <c r="R27" s="21">
        <f t="shared" si="8"/>
        <v>49.81466515930083</v>
      </c>
      <c r="S27" s="95">
        <f>SUM(S8:S26)</f>
        <v>100.00000000000001</v>
      </c>
      <c r="T27" s="91">
        <f>SUM(T8:T26)</f>
        <v>1389680</v>
      </c>
      <c r="U27" s="91">
        <f>SUM(U8:U26)</f>
        <v>696658</v>
      </c>
      <c r="V27" s="20">
        <f t="shared" si="10"/>
        <v>50.13082148408267</v>
      </c>
      <c r="W27" s="91">
        <f>SUM(W8:W26)</f>
        <v>693022</v>
      </c>
      <c r="X27" s="21">
        <f t="shared" si="11"/>
        <v>49.81466515930083</v>
      </c>
      <c r="Y27" s="95">
        <f>SUM(Y8:Y26)</f>
        <v>100.00000000000001</v>
      </c>
      <c r="Z27" s="91">
        <f>SUM(Z8:Z26)</f>
        <v>1407409</v>
      </c>
      <c r="AA27" s="91">
        <f>SUM(AA8:AA26)</f>
        <v>705545</v>
      </c>
      <c r="AB27" s="20">
        <f t="shared" si="13"/>
        <v>50.13077222044197</v>
      </c>
      <c r="AC27" s="91">
        <f>SUM(AC8:AC26)</f>
        <v>701864</v>
      </c>
      <c r="AD27" s="21">
        <f t="shared" si="14"/>
        <v>49.86922777955804</v>
      </c>
      <c r="AE27" s="95">
        <f>SUM(AE8:AE26)</f>
        <v>100</v>
      </c>
      <c r="AF27" s="91">
        <f>SUM(AF8:AF26)</f>
        <v>1421455</v>
      </c>
      <c r="AG27" s="91">
        <f>SUM(AG8:AG26)</f>
        <v>712710</v>
      </c>
      <c r="AH27" s="20">
        <f>AG27/AF27*100</f>
        <v>50.139469768652546</v>
      </c>
      <c r="AI27" s="91">
        <f>SUM(AI8:AI26)</f>
        <v>708745</v>
      </c>
      <c r="AJ27" s="21">
        <f>AI27/AF27*100</f>
        <v>49.860530231347454</v>
      </c>
      <c r="AK27" s="95">
        <f>SUM(AK8:AK26)</f>
        <v>98.70777131922158</v>
      </c>
      <c r="AL27" s="465">
        <f>SUM(AL8:AL26)</f>
        <v>1434357</v>
      </c>
      <c r="AM27" s="91">
        <f>SUM(AM8:AM26)</f>
        <v>719061</v>
      </c>
      <c r="AN27" s="20">
        <f>AM27/AL27*100</f>
        <v>50.13124347704233</v>
      </c>
      <c r="AO27" s="91">
        <f>SUM(AO8:AO26)</f>
        <v>715296</v>
      </c>
      <c r="AP27" s="21">
        <f>AO27/AL27*100</f>
        <v>49.868756522957675</v>
      </c>
      <c r="AQ27" s="95">
        <f>SUM(AQ8:AQ26)</f>
        <v>99.53672097262373</v>
      </c>
      <c r="AR27" s="91">
        <f>SUM(AR8:AR26)</f>
        <v>1441523</v>
      </c>
      <c r="AS27" s="91">
        <f>SUM(AS8:AS26)</f>
        <v>721809</v>
      </c>
      <c r="AT27" s="20">
        <f>AS27/AR27*100</f>
        <v>50.07266620095552</v>
      </c>
      <c r="AU27" s="91">
        <f>SUM(AU8:AU26)</f>
        <v>719714</v>
      </c>
      <c r="AV27" s="21">
        <f>AU27/AR27*100</f>
        <v>49.92733379904448</v>
      </c>
      <c r="AW27" s="466">
        <f>SUM(AW8:AW26)</f>
        <v>99.99999999999999</v>
      </c>
    </row>
    <row r="28" spans="1:49" s="84" customFormat="1" ht="14.25" customHeight="1" thickTop="1">
      <c r="A28" s="816"/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817"/>
      <c r="AF28" s="817"/>
      <c r="AG28" s="817"/>
      <c r="AH28" s="817"/>
      <c r="AI28" s="817"/>
      <c r="AJ28" s="817"/>
      <c r="AK28" s="817"/>
      <c r="AL28" s="817"/>
      <c r="AM28" s="817"/>
      <c r="AN28" s="817"/>
      <c r="AO28" s="817"/>
      <c r="AP28" s="817"/>
      <c r="AQ28" s="817"/>
      <c r="AR28" s="817"/>
      <c r="AS28" s="817"/>
      <c r="AT28" s="817"/>
      <c r="AU28" s="817"/>
      <c r="AV28" s="817"/>
      <c r="AW28" s="817"/>
    </row>
    <row r="29" spans="1:2" ht="14.25" customHeight="1">
      <c r="A29" s="813" t="s">
        <v>226</v>
      </c>
      <c r="B29" s="792"/>
    </row>
    <row r="30" spans="1:3" ht="14.25" customHeight="1">
      <c r="A30" s="813" t="s">
        <v>453</v>
      </c>
      <c r="B30" s="792"/>
      <c r="C30" s="792"/>
    </row>
    <row r="31" ht="14.25" customHeight="1">
      <c r="A31" s="463" t="s">
        <v>433</v>
      </c>
    </row>
    <row r="32" ht="14.25" customHeight="1">
      <c r="A32" s="463" t="s">
        <v>327</v>
      </c>
    </row>
    <row r="36" spans="11:14" ht="12.75">
      <c r="K36" s="96"/>
      <c r="L36" s="96"/>
      <c r="M36" s="96"/>
      <c r="N36" s="96"/>
    </row>
    <row r="37" spans="11:14" ht="12.75">
      <c r="K37" s="96"/>
      <c r="L37" s="96"/>
      <c r="M37" s="96"/>
      <c r="N37" s="96"/>
    </row>
    <row r="38" ht="12.75">
      <c r="L38" s="23" t="s">
        <v>15</v>
      </c>
    </row>
  </sheetData>
  <sheetProtection/>
  <mergeCells count="63">
    <mergeCell ref="AL5:AQ5"/>
    <mergeCell ref="AL6:AL7"/>
    <mergeCell ref="AM6:AM7"/>
    <mergeCell ref="AN6:AN7"/>
    <mergeCell ref="AO6:AO7"/>
    <mergeCell ref="AP6:AP7"/>
    <mergeCell ref="AQ6:AQ7"/>
    <mergeCell ref="AF5:AK5"/>
    <mergeCell ref="AF6:AF7"/>
    <mergeCell ref="AK6:AK7"/>
    <mergeCell ref="AJ6:AJ7"/>
    <mergeCell ref="AI6:AI7"/>
    <mergeCell ref="AH6:AH7"/>
    <mergeCell ref="AG6:AG7"/>
    <mergeCell ref="T5:Y5"/>
    <mergeCell ref="Z5:AE5"/>
    <mergeCell ref="U6:U7"/>
    <mergeCell ref="V6:V7"/>
    <mergeCell ref="W6:W7"/>
    <mergeCell ref="AD6:AD7"/>
    <mergeCell ref="AE6:AE7"/>
    <mergeCell ref="Y6:Y7"/>
    <mergeCell ref="Z6:Z7"/>
    <mergeCell ref="AA6:AA7"/>
    <mergeCell ref="A30:C30"/>
    <mergeCell ref="A29:B29"/>
    <mergeCell ref="AT6:AT7"/>
    <mergeCell ref="AU6:AU7"/>
    <mergeCell ref="AV6:AV7"/>
    <mergeCell ref="AW6:AW7"/>
    <mergeCell ref="D6:D7"/>
    <mergeCell ref="E6:E7"/>
    <mergeCell ref="F6:F7"/>
    <mergeCell ref="G6:G7"/>
    <mergeCell ref="AS6:AS7"/>
    <mergeCell ref="B6:B7"/>
    <mergeCell ref="C6:C7"/>
    <mergeCell ref="J6:J7"/>
    <mergeCell ref="K6:K7"/>
    <mergeCell ref="L6:L7"/>
    <mergeCell ref="M6:M7"/>
    <mergeCell ref="X6:X7"/>
    <mergeCell ref="T6:T7"/>
    <mergeCell ref="AR5:AW5"/>
    <mergeCell ref="A6:A7"/>
    <mergeCell ref="H6:H7"/>
    <mergeCell ref="I6:I7"/>
    <mergeCell ref="A2:AW2"/>
    <mergeCell ref="A3:AW3"/>
    <mergeCell ref="B4:AW4"/>
    <mergeCell ref="H5:M5"/>
    <mergeCell ref="B5:G5"/>
    <mergeCell ref="AR6:AR7"/>
    <mergeCell ref="A28:AW28"/>
    <mergeCell ref="AB6:AB7"/>
    <mergeCell ref="AC6:AC7"/>
    <mergeCell ref="N5:S5"/>
    <mergeCell ref="N6:N7"/>
    <mergeCell ref="O6:O7"/>
    <mergeCell ref="P6:P7"/>
    <mergeCell ref="Q6:Q7"/>
    <mergeCell ref="R6:R7"/>
    <mergeCell ref="S6:S7"/>
  </mergeCells>
  <hyperlinks>
    <hyperlink ref="A1" r:id="rId1" display="http://kayham.erciyes.edu.tr/"/>
  </hyperlinks>
  <printOptions/>
  <pageMargins left="0.75" right="0.75" top="0.37" bottom="0.25" header="0.25" footer="0.18"/>
  <pageSetup horizontalDpi="600" verticalDpi="600" orientation="landscape" paperSize="9" scale="8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selection activeCell="A2" sqref="A2:CH2"/>
    </sheetView>
  </sheetViews>
  <sheetFormatPr defaultColWidth="9.00390625" defaultRowHeight="12.75"/>
  <cols>
    <col min="84" max="84" width="9.7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33" t="s">
        <v>175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5"/>
    </row>
    <row r="3" spans="1:86" ht="30.75" customHeight="1" thickBot="1">
      <c r="A3" s="836" t="s">
        <v>172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837"/>
      <c r="BW3" s="837"/>
      <c r="BX3" s="837"/>
      <c r="BY3" s="837"/>
      <c r="BZ3" s="837"/>
      <c r="CA3" s="837"/>
      <c r="CB3" s="837"/>
      <c r="CC3" s="837"/>
      <c r="CD3" s="837"/>
      <c r="CE3" s="837"/>
      <c r="CF3" s="837"/>
      <c r="CG3" s="837"/>
      <c r="CH3" s="838"/>
    </row>
    <row r="4" spans="1:88" ht="13.5" thickBot="1">
      <c r="A4" s="839" t="s">
        <v>80</v>
      </c>
      <c r="B4" s="840"/>
      <c r="C4" s="841"/>
      <c r="D4" s="845" t="s">
        <v>4</v>
      </c>
      <c r="E4" s="845"/>
      <c r="F4" s="845"/>
      <c r="G4" s="845"/>
      <c r="H4" s="845"/>
      <c r="I4" s="846" t="s">
        <v>7</v>
      </c>
      <c r="J4" s="845"/>
      <c r="K4" s="845"/>
      <c r="L4" s="845"/>
      <c r="M4" s="847"/>
      <c r="N4" s="845" t="s">
        <v>81</v>
      </c>
      <c r="O4" s="845"/>
      <c r="P4" s="845"/>
      <c r="Q4" s="845"/>
      <c r="R4" s="845"/>
      <c r="S4" s="846" t="s">
        <v>82</v>
      </c>
      <c r="T4" s="845"/>
      <c r="U4" s="845"/>
      <c r="V4" s="845"/>
      <c r="W4" s="847"/>
      <c r="X4" s="845" t="s">
        <v>3</v>
      </c>
      <c r="Y4" s="845"/>
      <c r="Z4" s="845"/>
      <c r="AA4" s="845"/>
      <c r="AB4" s="845"/>
      <c r="AC4" s="846" t="s">
        <v>9</v>
      </c>
      <c r="AD4" s="845"/>
      <c r="AE4" s="845"/>
      <c r="AF4" s="845"/>
      <c r="AG4" s="847"/>
      <c r="AH4" s="845" t="s">
        <v>83</v>
      </c>
      <c r="AI4" s="845"/>
      <c r="AJ4" s="845"/>
      <c r="AK4" s="845"/>
      <c r="AL4" s="845"/>
      <c r="AM4" s="846" t="s">
        <v>2</v>
      </c>
      <c r="AN4" s="845"/>
      <c r="AO4" s="845"/>
      <c r="AP4" s="845"/>
      <c r="AQ4" s="847"/>
      <c r="AR4" s="845" t="s">
        <v>84</v>
      </c>
      <c r="AS4" s="845"/>
      <c r="AT4" s="845"/>
      <c r="AU4" s="845"/>
      <c r="AV4" s="845"/>
      <c r="AW4" s="846" t="s">
        <v>85</v>
      </c>
      <c r="AX4" s="845"/>
      <c r="AY4" s="845"/>
      <c r="AZ4" s="845"/>
      <c r="BA4" s="847"/>
      <c r="BB4" s="845" t="s">
        <v>86</v>
      </c>
      <c r="BC4" s="845"/>
      <c r="BD4" s="845"/>
      <c r="BE4" s="845"/>
      <c r="BF4" s="845"/>
      <c r="BG4" s="846" t="s">
        <v>87</v>
      </c>
      <c r="BH4" s="845"/>
      <c r="BI4" s="845"/>
      <c r="BJ4" s="845"/>
      <c r="BK4" s="847"/>
      <c r="BL4" s="845" t="s">
        <v>8</v>
      </c>
      <c r="BM4" s="845"/>
      <c r="BN4" s="845"/>
      <c r="BO4" s="845"/>
      <c r="BP4" s="845"/>
      <c r="BQ4" s="846" t="s">
        <v>6</v>
      </c>
      <c r="BR4" s="845"/>
      <c r="BS4" s="845"/>
      <c r="BT4" s="845"/>
      <c r="BU4" s="847"/>
      <c r="BV4" s="845" t="s">
        <v>88</v>
      </c>
      <c r="BW4" s="845"/>
      <c r="BX4" s="845"/>
      <c r="BY4" s="845"/>
      <c r="BZ4" s="845"/>
      <c r="CA4" s="846" t="s">
        <v>5</v>
      </c>
      <c r="CB4" s="845"/>
      <c r="CC4" s="845"/>
      <c r="CD4" s="845"/>
      <c r="CE4" s="847"/>
      <c r="CF4" s="848" t="s">
        <v>89</v>
      </c>
      <c r="CG4" s="850" t="s">
        <v>90</v>
      </c>
      <c r="CH4" s="852" t="s">
        <v>80</v>
      </c>
      <c r="CI4" s="26"/>
      <c r="CJ4" s="26"/>
    </row>
    <row r="5" spans="1:88" ht="39" thickBot="1">
      <c r="A5" s="842"/>
      <c r="B5" s="843"/>
      <c r="C5" s="844"/>
      <c r="D5" s="341" t="s">
        <v>55</v>
      </c>
      <c r="E5" s="342" t="s">
        <v>56</v>
      </c>
      <c r="F5" s="343" t="s">
        <v>91</v>
      </c>
      <c r="G5" s="342" t="s">
        <v>58</v>
      </c>
      <c r="H5" s="344" t="s">
        <v>92</v>
      </c>
      <c r="I5" s="345" t="s">
        <v>55</v>
      </c>
      <c r="J5" s="341" t="s">
        <v>56</v>
      </c>
      <c r="K5" s="343" t="s">
        <v>91</v>
      </c>
      <c r="L5" s="341" t="s">
        <v>58</v>
      </c>
      <c r="M5" s="346" t="s">
        <v>92</v>
      </c>
      <c r="N5" s="341" t="s">
        <v>55</v>
      </c>
      <c r="O5" s="341" t="s">
        <v>56</v>
      </c>
      <c r="P5" s="343" t="s">
        <v>91</v>
      </c>
      <c r="Q5" s="342" t="s">
        <v>58</v>
      </c>
      <c r="R5" s="344" t="s">
        <v>92</v>
      </c>
      <c r="S5" s="347" t="s">
        <v>55</v>
      </c>
      <c r="T5" s="341" t="s">
        <v>56</v>
      </c>
      <c r="U5" s="343" t="s">
        <v>91</v>
      </c>
      <c r="V5" s="341" t="s">
        <v>58</v>
      </c>
      <c r="W5" s="348" t="s">
        <v>92</v>
      </c>
      <c r="X5" s="341" t="s">
        <v>55</v>
      </c>
      <c r="Y5" s="341" t="s">
        <v>56</v>
      </c>
      <c r="Z5" s="343" t="s">
        <v>91</v>
      </c>
      <c r="AA5" s="341" t="s">
        <v>58</v>
      </c>
      <c r="AB5" s="344" t="s">
        <v>92</v>
      </c>
      <c r="AC5" s="345" t="s">
        <v>55</v>
      </c>
      <c r="AD5" s="349" t="s">
        <v>56</v>
      </c>
      <c r="AE5" s="343" t="s">
        <v>91</v>
      </c>
      <c r="AF5" s="342" t="s">
        <v>58</v>
      </c>
      <c r="AG5" s="348" t="s">
        <v>92</v>
      </c>
      <c r="AH5" s="341" t="s">
        <v>55</v>
      </c>
      <c r="AI5" s="341" t="s">
        <v>56</v>
      </c>
      <c r="AJ5" s="343" t="s">
        <v>91</v>
      </c>
      <c r="AK5" s="341" t="s">
        <v>58</v>
      </c>
      <c r="AL5" s="344" t="s">
        <v>92</v>
      </c>
      <c r="AM5" s="347" t="s">
        <v>55</v>
      </c>
      <c r="AN5" s="341" t="s">
        <v>56</v>
      </c>
      <c r="AO5" s="343" t="s">
        <v>91</v>
      </c>
      <c r="AP5" s="341" t="s">
        <v>58</v>
      </c>
      <c r="AQ5" s="348" t="s">
        <v>92</v>
      </c>
      <c r="AR5" s="341" t="s">
        <v>55</v>
      </c>
      <c r="AS5" s="341" t="s">
        <v>56</v>
      </c>
      <c r="AT5" s="343" t="s">
        <v>91</v>
      </c>
      <c r="AU5" s="341" t="s">
        <v>58</v>
      </c>
      <c r="AV5" s="344" t="s">
        <v>92</v>
      </c>
      <c r="AW5" s="347" t="s">
        <v>55</v>
      </c>
      <c r="AX5" s="341" t="s">
        <v>56</v>
      </c>
      <c r="AY5" s="343" t="s">
        <v>91</v>
      </c>
      <c r="AZ5" s="341" t="s">
        <v>58</v>
      </c>
      <c r="BA5" s="348" t="s">
        <v>92</v>
      </c>
      <c r="BB5" s="341" t="s">
        <v>55</v>
      </c>
      <c r="BC5" s="341" t="s">
        <v>56</v>
      </c>
      <c r="BD5" s="343" t="s">
        <v>91</v>
      </c>
      <c r="BE5" s="341" t="s">
        <v>58</v>
      </c>
      <c r="BF5" s="344" t="s">
        <v>92</v>
      </c>
      <c r="BG5" s="347" t="s">
        <v>55</v>
      </c>
      <c r="BH5" s="341" t="s">
        <v>56</v>
      </c>
      <c r="BI5" s="343" t="s">
        <v>91</v>
      </c>
      <c r="BJ5" s="341" t="s">
        <v>58</v>
      </c>
      <c r="BK5" s="348" t="s">
        <v>92</v>
      </c>
      <c r="BL5" s="341" t="s">
        <v>55</v>
      </c>
      <c r="BM5" s="341" t="s">
        <v>56</v>
      </c>
      <c r="BN5" s="343" t="s">
        <v>91</v>
      </c>
      <c r="BO5" s="341" t="s">
        <v>58</v>
      </c>
      <c r="BP5" s="344" t="s">
        <v>92</v>
      </c>
      <c r="BQ5" s="347" t="s">
        <v>55</v>
      </c>
      <c r="BR5" s="341" t="s">
        <v>56</v>
      </c>
      <c r="BS5" s="343" t="s">
        <v>91</v>
      </c>
      <c r="BT5" s="341" t="s">
        <v>58</v>
      </c>
      <c r="BU5" s="348" t="s">
        <v>92</v>
      </c>
      <c r="BV5" s="341" t="s">
        <v>55</v>
      </c>
      <c r="BW5" s="341" t="s">
        <v>56</v>
      </c>
      <c r="BX5" s="343" t="s">
        <v>91</v>
      </c>
      <c r="BY5" s="341" t="s">
        <v>58</v>
      </c>
      <c r="BZ5" s="344" t="s">
        <v>92</v>
      </c>
      <c r="CA5" s="347" t="s">
        <v>55</v>
      </c>
      <c r="CB5" s="341" t="s">
        <v>56</v>
      </c>
      <c r="CC5" s="343" t="s">
        <v>91</v>
      </c>
      <c r="CD5" s="341" t="s">
        <v>58</v>
      </c>
      <c r="CE5" s="348" t="s">
        <v>92</v>
      </c>
      <c r="CF5" s="849"/>
      <c r="CG5" s="851"/>
      <c r="CH5" s="853"/>
      <c r="CI5" s="26"/>
      <c r="CJ5" s="26"/>
    </row>
    <row r="6" spans="1:86" ht="19.5" customHeight="1">
      <c r="A6" s="854" t="s">
        <v>60</v>
      </c>
      <c r="B6" s="855"/>
      <c r="C6" s="856"/>
      <c r="D6" s="98">
        <v>33711</v>
      </c>
      <c r="E6" s="99">
        <v>17255</v>
      </c>
      <c r="F6" s="100">
        <f>E6/D6*100</f>
        <v>51.18507312153303</v>
      </c>
      <c r="G6" s="99">
        <v>16456</v>
      </c>
      <c r="H6" s="101">
        <f>G6/D6*100</f>
        <v>48.81492687846697</v>
      </c>
      <c r="I6" s="122">
        <v>44561</v>
      </c>
      <c r="J6" s="123">
        <v>22974</v>
      </c>
      <c r="K6" s="100">
        <f>J6/I6*100</f>
        <v>51.556293619981595</v>
      </c>
      <c r="L6" s="124">
        <v>21587</v>
      </c>
      <c r="M6" s="101">
        <f>L6/I6*100</f>
        <v>48.443706380018405</v>
      </c>
      <c r="N6" s="143">
        <v>537</v>
      </c>
      <c r="O6" s="149">
        <v>285</v>
      </c>
      <c r="P6" s="151">
        <f>O6/N6*100</f>
        <v>53.072625698324025</v>
      </c>
      <c r="Q6" s="136">
        <v>252</v>
      </c>
      <c r="R6" s="33">
        <f>Q6/N6*100</f>
        <v>46.927374301675975</v>
      </c>
      <c r="S6" s="98">
        <v>2967</v>
      </c>
      <c r="T6" s="166">
        <v>1499</v>
      </c>
      <c r="U6" s="100">
        <f>T6/S6*100</f>
        <v>50.52241321199865</v>
      </c>
      <c r="V6" s="166">
        <v>1468</v>
      </c>
      <c r="W6" s="125">
        <f>V6/S6*100</f>
        <v>49.47758678800135</v>
      </c>
      <c r="X6" s="98">
        <v>6002</v>
      </c>
      <c r="Y6" s="166">
        <v>3072</v>
      </c>
      <c r="Z6" s="100">
        <f>Y6/X6*100</f>
        <v>51.18293902032656</v>
      </c>
      <c r="AA6" s="166">
        <v>2930</v>
      </c>
      <c r="AB6" s="101">
        <f>AA6/X6*100</f>
        <v>48.81706097967344</v>
      </c>
      <c r="AC6" s="174">
        <v>429</v>
      </c>
      <c r="AD6" s="172">
        <v>217</v>
      </c>
      <c r="AE6" s="32">
        <f aca="true" t="shared" si="0" ref="AE6:AE23">AD8/AC8*100</f>
        <v>49.46236559139785</v>
      </c>
      <c r="AF6" s="176">
        <v>212</v>
      </c>
      <c r="AG6" s="33">
        <f aca="true" t="shared" si="1" ref="AG6:AG18">AF8/AC8*100</f>
        <v>50.53763440860215</v>
      </c>
      <c r="AH6" s="27">
        <v>1158</v>
      </c>
      <c r="AI6" s="31">
        <v>606</v>
      </c>
      <c r="AJ6" s="32">
        <f>AI6/AH6*100</f>
        <v>52.331606217616574</v>
      </c>
      <c r="AK6" s="31">
        <v>552</v>
      </c>
      <c r="AL6" s="33">
        <f>AK6/AH6*100</f>
        <v>47.66839378238342</v>
      </c>
      <c r="AM6" s="27">
        <v>2115</v>
      </c>
      <c r="AN6" s="14">
        <v>1128</v>
      </c>
      <c r="AO6" s="32">
        <f>AN6/AM6*100</f>
        <v>53.333333333333336</v>
      </c>
      <c r="AP6" s="14">
        <v>987</v>
      </c>
      <c r="AQ6" s="33">
        <f>AP6/AM6*100</f>
        <v>46.666666666666664</v>
      </c>
      <c r="AR6" s="30">
        <v>311</v>
      </c>
      <c r="AS6" s="31">
        <v>157</v>
      </c>
      <c r="AT6" s="32">
        <f>AS6/AR6*100</f>
        <v>50.482315112540185</v>
      </c>
      <c r="AU6" s="31">
        <v>154</v>
      </c>
      <c r="AV6" s="33">
        <f>AU6/AR6*100</f>
        <v>49.51768488745981</v>
      </c>
      <c r="AW6" s="27">
        <v>2657</v>
      </c>
      <c r="AX6" s="14">
        <v>1357</v>
      </c>
      <c r="AY6" s="28">
        <f>AX6/AW6*100</f>
        <v>51.07263831388784</v>
      </c>
      <c r="AZ6" s="14">
        <v>1300</v>
      </c>
      <c r="BA6" s="29">
        <f>AZ6/AW6*100</f>
        <v>48.92736168611216</v>
      </c>
      <c r="BB6" s="27">
        <v>1400</v>
      </c>
      <c r="BC6" s="31">
        <v>731</v>
      </c>
      <c r="BD6" s="32">
        <f>BC6/BB6*100</f>
        <v>52.214285714285715</v>
      </c>
      <c r="BE6" s="31">
        <v>696</v>
      </c>
      <c r="BF6" s="33">
        <f>BE6/BB6*100</f>
        <v>49.714285714285715</v>
      </c>
      <c r="BG6" s="34">
        <v>844</v>
      </c>
      <c r="BH6" s="35">
        <v>437</v>
      </c>
      <c r="BI6" s="36">
        <f>BH6/BG6*100</f>
        <v>51.77725118483413</v>
      </c>
      <c r="BJ6" s="35">
        <v>407</v>
      </c>
      <c r="BK6" s="37">
        <f>BJ6/BG6*100</f>
        <v>48.22274881516588</v>
      </c>
      <c r="BL6" s="27">
        <v>7658</v>
      </c>
      <c r="BM6" s="14">
        <v>3903</v>
      </c>
      <c r="BN6" s="28">
        <f>BM6/BL6*100</f>
        <v>50.96630974144686</v>
      </c>
      <c r="BO6" s="14">
        <v>3755</v>
      </c>
      <c r="BP6" s="29">
        <f>BO6/BL6*100</f>
        <v>49.03369025855315</v>
      </c>
      <c r="BQ6" s="27">
        <v>2537</v>
      </c>
      <c r="BR6" s="14">
        <v>1294</v>
      </c>
      <c r="BS6" s="28">
        <f>BR6/BQ6*100</f>
        <v>51.005124162396534</v>
      </c>
      <c r="BT6" s="14">
        <v>1243</v>
      </c>
      <c r="BU6" s="29">
        <f>BT6/BQ6*100</f>
        <v>48.994875837603466</v>
      </c>
      <c r="BV6" s="27">
        <v>3322</v>
      </c>
      <c r="BW6" s="14">
        <v>1749</v>
      </c>
      <c r="BX6" s="28">
        <f>BW6/BV6*100</f>
        <v>52.64900662251656</v>
      </c>
      <c r="BY6" s="14">
        <v>1573</v>
      </c>
      <c r="BZ6" s="29">
        <f>BY6/BV6*100</f>
        <v>47.35099337748344</v>
      </c>
      <c r="CA6" s="27">
        <v>1252</v>
      </c>
      <c r="CB6" s="31">
        <v>637</v>
      </c>
      <c r="CC6" s="32">
        <f>CB6/CA6*100</f>
        <v>50.87859424920128</v>
      </c>
      <c r="CD6" s="31">
        <v>615</v>
      </c>
      <c r="CE6" s="38">
        <f>CD6/CA6*100</f>
        <v>49.12140575079872</v>
      </c>
      <c r="CF6" s="39">
        <f>+CA6+BV6+BQ6+BL6+BG6+BB6+AW6+AR6+AM6+AH6+AC6+X6+S6+N6+I6+D6</f>
        <v>111461</v>
      </c>
      <c r="CG6" s="40">
        <f>CF6/$CF$25*100</f>
        <v>9.242979718865344</v>
      </c>
      <c r="CH6" s="41" t="s">
        <v>60</v>
      </c>
    </row>
    <row r="7" spans="1:86" ht="19.5" customHeight="1">
      <c r="A7" s="857" t="s">
        <v>61</v>
      </c>
      <c r="B7" s="858"/>
      <c r="C7" s="859"/>
      <c r="D7" s="102">
        <v>32281</v>
      </c>
      <c r="E7" s="99">
        <v>16618</v>
      </c>
      <c r="F7" s="103">
        <f aca="true" t="shared" si="2" ref="F7:F25">E7/D7*100</f>
        <v>51.4791982900158</v>
      </c>
      <c r="G7" s="99">
        <v>15663</v>
      </c>
      <c r="H7" s="104">
        <f aca="true" t="shared" si="3" ref="H7:H25">G7/D7*100</f>
        <v>48.5208017099842</v>
      </c>
      <c r="I7" s="126">
        <v>42283</v>
      </c>
      <c r="J7" s="127">
        <v>21638</v>
      </c>
      <c r="K7" s="103">
        <f aca="true" t="shared" si="4" ref="K7:K25">J7/I7*100</f>
        <v>51.17423077832699</v>
      </c>
      <c r="L7" s="128">
        <v>20645</v>
      </c>
      <c r="M7" s="104">
        <f aca="true" t="shared" si="5" ref="M7:M25">L7/I7*100</f>
        <v>48.82576922167301</v>
      </c>
      <c r="N7" s="161">
        <v>529</v>
      </c>
      <c r="O7" s="136">
        <v>266</v>
      </c>
      <c r="P7" s="152">
        <f>O7/N7*100</f>
        <v>50.2835538752363</v>
      </c>
      <c r="Q7" s="137">
        <v>263</v>
      </c>
      <c r="R7" s="47">
        <f aca="true" t="shared" si="6" ref="R7:R25">Q7/N7*100</f>
        <v>49.7164461247637</v>
      </c>
      <c r="S7" s="134">
        <v>2883</v>
      </c>
      <c r="T7" s="167">
        <v>1487</v>
      </c>
      <c r="U7" s="103">
        <f aca="true" t="shared" si="7" ref="U7:U25">T7/S7*100</f>
        <v>51.57821713492889</v>
      </c>
      <c r="V7" s="167">
        <v>1396</v>
      </c>
      <c r="W7" s="113">
        <f aca="true" t="shared" si="8" ref="W7:W25">V7/S7*100</f>
        <v>48.42178286507111</v>
      </c>
      <c r="X7" s="134">
        <v>5961</v>
      </c>
      <c r="Y7" s="167">
        <v>3035</v>
      </c>
      <c r="Z7" s="103">
        <f aca="true" t="shared" si="9" ref="Z7:Z25">Y7/X7*100</f>
        <v>50.914276128166414</v>
      </c>
      <c r="AA7" s="167">
        <v>2926</v>
      </c>
      <c r="AB7" s="104">
        <f aca="true" t="shared" si="10" ref="AB7:AB25">AA7/X7*100</f>
        <v>49.085723871833586</v>
      </c>
      <c r="AC7" s="175">
        <v>364</v>
      </c>
      <c r="AD7" s="171">
        <v>189</v>
      </c>
      <c r="AE7" s="46">
        <f t="shared" si="0"/>
        <v>48.75</v>
      </c>
      <c r="AF7" s="86">
        <v>175</v>
      </c>
      <c r="AG7" s="47">
        <f t="shared" si="1"/>
        <v>51.24999999999999</v>
      </c>
      <c r="AH7" s="42">
        <v>1144</v>
      </c>
      <c r="AI7" s="18">
        <v>572</v>
      </c>
      <c r="AJ7" s="46">
        <f aca="true" t="shared" si="11" ref="AJ7:AJ25">AI7/AH7*100</f>
        <v>50</v>
      </c>
      <c r="AK7" s="18">
        <v>572</v>
      </c>
      <c r="AL7" s="47">
        <f aca="true" t="shared" si="12" ref="AL7:AL25">AK7/AH7*100</f>
        <v>50</v>
      </c>
      <c r="AM7" s="42">
        <v>2067</v>
      </c>
      <c r="AN7" s="15">
        <v>1065</v>
      </c>
      <c r="AO7" s="46">
        <f aca="true" t="shared" si="13" ref="AO7:AO25">AN7/AM7*100</f>
        <v>51.523947750362844</v>
      </c>
      <c r="AP7" s="18">
        <v>1002</v>
      </c>
      <c r="AQ7" s="47">
        <f aca="true" t="shared" si="14" ref="AQ7:AQ25">AP7/AM7*100</f>
        <v>48.47605224963715</v>
      </c>
      <c r="AR7" s="45">
        <v>290</v>
      </c>
      <c r="AS7" s="18">
        <v>134</v>
      </c>
      <c r="AT7" s="46">
        <f aca="true" t="shared" si="15" ref="AT7:AT25">AS7/AR7*100</f>
        <v>46.206896551724135</v>
      </c>
      <c r="AU7" s="18">
        <v>156</v>
      </c>
      <c r="AV7" s="47">
        <f aca="true" t="shared" si="16" ref="AV7:AV25">AU7/AR7*100</f>
        <v>53.79310344827586</v>
      </c>
      <c r="AW7" s="42">
        <v>2547</v>
      </c>
      <c r="AX7" s="15">
        <v>1262</v>
      </c>
      <c r="AY7" s="43">
        <f aca="true" t="shared" si="17" ref="AY7:AY25">AX7/AW7*100</f>
        <v>49.54848841774637</v>
      </c>
      <c r="AZ7" s="15">
        <v>1285</v>
      </c>
      <c r="BA7" s="44">
        <f aca="true" t="shared" si="18" ref="BA7:BA25">AZ7/AW7*100</f>
        <v>50.45151158225363</v>
      </c>
      <c r="BB7" s="42">
        <v>1298</v>
      </c>
      <c r="BC7" s="18">
        <v>659</v>
      </c>
      <c r="BD7" s="46">
        <f aca="true" t="shared" si="19" ref="BD7:BD25">BC7/BB7*100</f>
        <v>50.77041602465331</v>
      </c>
      <c r="BE7" s="18">
        <v>639</v>
      </c>
      <c r="BF7" s="47">
        <f aca="true" t="shared" si="20" ref="BF7:BF25">BE7/BB7*100</f>
        <v>49.229583975346685</v>
      </c>
      <c r="BG7" s="48">
        <v>872</v>
      </c>
      <c r="BH7" s="49">
        <v>442</v>
      </c>
      <c r="BI7" s="50">
        <f aca="true" t="shared" si="21" ref="BI7:BI25">BH7/BG7*100</f>
        <v>50.68807339449541</v>
      </c>
      <c r="BJ7" s="49">
        <v>430</v>
      </c>
      <c r="BK7" s="51">
        <f aca="true" t="shared" si="22" ref="BK7:BK25">BJ7/BG7*100</f>
        <v>49.31192660550459</v>
      </c>
      <c r="BL7" s="42">
        <v>7322</v>
      </c>
      <c r="BM7" s="15">
        <v>3717</v>
      </c>
      <c r="BN7" s="43">
        <f aca="true" t="shared" si="23" ref="BN7:BN25">BM7/BL7*100</f>
        <v>50.76481835564054</v>
      </c>
      <c r="BO7" s="15">
        <v>3605</v>
      </c>
      <c r="BP7" s="44">
        <f aca="true" t="shared" si="24" ref="BP7:BP25">BO7/BL7*100</f>
        <v>49.235181644359464</v>
      </c>
      <c r="BQ7" s="42">
        <v>2467</v>
      </c>
      <c r="BR7" s="15">
        <v>1295</v>
      </c>
      <c r="BS7" s="43">
        <f aca="true" t="shared" si="25" ref="BS7:BS25">BR7/BQ7*100</f>
        <v>52.49290636400487</v>
      </c>
      <c r="BT7" s="15">
        <v>1172</v>
      </c>
      <c r="BU7" s="44">
        <f aca="true" t="shared" si="26" ref="BU7:BU25">BT7/BQ7*100</f>
        <v>47.50709363599513</v>
      </c>
      <c r="BV7" s="42">
        <v>3381</v>
      </c>
      <c r="BW7" s="15">
        <v>1747</v>
      </c>
      <c r="BX7" s="43">
        <f aca="true" t="shared" si="27" ref="BX7:BX25">BW7/BV7*100</f>
        <v>51.67110322389825</v>
      </c>
      <c r="BY7" s="15">
        <v>1634</v>
      </c>
      <c r="BZ7" s="44">
        <f aca="true" t="shared" si="28" ref="BZ7:BZ25">BY7/BV7*100</f>
        <v>48.32889677610174</v>
      </c>
      <c r="CA7" s="42">
        <v>1326</v>
      </c>
      <c r="CB7" s="18">
        <v>716</v>
      </c>
      <c r="CC7" s="46">
        <f aca="true" t="shared" si="29" ref="CC7:CC25">CB7/CA7*100</f>
        <v>53.996983408748115</v>
      </c>
      <c r="CD7" s="18">
        <v>610</v>
      </c>
      <c r="CE7" s="52">
        <f aca="true" t="shared" si="30" ref="CE7:CE25">CD7/CA7*100</f>
        <v>46.003016591251885</v>
      </c>
      <c r="CF7" s="39">
        <f aca="true" t="shared" si="31" ref="CF7:CF24">+CA7+BV7+BQ7+BL7+BG7+BB7+AW7+AR7+AM7+AH7+AC7+X7+S7+N7+I7+D7</f>
        <v>107015</v>
      </c>
      <c r="CG7" s="40">
        <f aca="true" t="shared" si="32" ref="CG7:CG25">CF7/$CF$25*100</f>
        <v>8.874292125625779</v>
      </c>
      <c r="CH7" s="53" t="s">
        <v>61</v>
      </c>
    </row>
    <row r="8" spans="1:86" ht="19.5" customHeight="1">
      <c r="A8" s="857" t="s">
        <v>62</v>
      </c>
      <c r="B8" s="858"/>
      <c r="C8" s="859"/>
      <c r="D8" s="105">
        <v>32748</v>
      </c>
      <c r="E8" s="106">
        <v>16685</v>
      </c>
      <c r="F8" s="103">
        <f t="shared" si="2"/>
        <v>50.9496763161109</v>
      </c>
      <c r="G8" s="106">
        <v>16063</v>
      </c>
      <c r="H8" s="104">
        <f t="shared" si="3"/>
        <v>49.05032368388909</v>
      </c>
      <c r="I8" s="126">
        <v>42060</v>
      </c>
      <c r="J8" s="128">
        <v>21479</v>
      </c>
      <c r="K8" s="103">
        <f t="shared" si="4"/>
        <v>51.06752258678079</v>
      </c>
      <c r="L8" s="128">
        <v>20581</v>
      </c>
      <c r="M8" s="104">
        <f t="shared" si="5"/>
        <v>48.93247741321921</v>
      </c>
      <c r="N8" s="144">
        <v>692</v>
      </c>
      <c r="O8" s="165">
        <v>340</v>
      </c>
      <c r="P8" s="152">
        <f>O8/N8*100</f>
        <v>49.13294797687861</v>
      </c>
      <c r="Q8" s="137">
        <v>352</v>
      </c>
      <c r="R8" s="47">
        <f t="shared" si="6"/>
        <v>50.86705202312138</v>
      </c>
      <c r="S8" s="134">
        <v>3078</v>
      </c>
      <c r="T8" s="167">
        <v>1548</v>
      </c>
      <c r="U8" s="103">
        <f t="shared" si="7"/>
        <v>50.29239766081871</v>
      </c>
      <c r="V8" s="167">
        <v>1530</v>
      </c>
      <c r="W8" s="113">
        <f t="shared" si="8"/>
        <v>49.707602339181285</v>
      </c>
      <c r="X8" s="134">
        <v>6599</v>
      </c>
      <c r="Y8" s="167">
        <v>3388</v>
      </c>
      <c r="Z8" s="103">
        <f t="shared" si="9"/>
        <v>51.34111228974086</v>
      </c>
      <c r="AA8" s="167">
        <v>3211</v>
      </c>
      <c r="AB8" s="113">
        <f t="shared" si="10"/>
        <v>48.65888771025913</v>
      </c>
      <c r="AC8" s="169">
        <v>465</v>
      </c>
      <c r="AD8" s="173">
        <v>230</v>
      </c>
      <c r="AE8" s="46">
        <f t="shared" si="0"/>
        <v>54.14364640883977</v>
      </c>
      <c r="AF8" s="170">
        <v>235</v>
      </c>
      <c r="AG8" s="47">
        <f t="shared" si="1"/>
        <v>45.85635359116022</v>
      </c>
      <c r="AH8" s="42">
        <v>1272</v>
      </c>
      <c r="AI8" s="18">
        <v>653</v>
      </c>
      <c r="AJ8" s="46">
        <f t="shared" si="11"/>
        <v>51.33647798742138</v>
      </c>
      <c r="AK8" s="18">
        <v>619</v>
      </c>
      <c r="AL8" s="47">
        <f t="shared" si="12"/>
        <v>48.66352201257861</v>
      </c>
      <c r="AM8" s="42">
        <v>2055</v>
      </c>
      <c r="AN8" s="15">
        <v>1060</v>
      </c>
      <c r="AO8" s="46">
        <f t="shared" si="13"/>
        <v>51.58150851581509</v>
      </c>
      <c r="AP8" s="15">
        <v>995</v>
      </c>
      <c r="AQ8" s="47">
        <f t="shared" si="14"/>
        <v>48.41849148418492</v>
      </c>
      <c r="AR8" s="45">
        <v>333</v>
      </c>
      <c r="AS8" s="18">
        <v>171</v>
      </c>
      <c r="AT8" s="46">
        <f t="shared" si="15"/>
        <v>51.35135135135135</v>
      </c>
      <c r="AU8" s="18">
        <v>162</v>
      </c>
      <c r="AV8" s="47">
        <f t="shared" si="16"/>
        <v>48.64864864864865</v>
      </c>
      <c r="AW8" s="42">
        <v>2649</v>
      </c>
      <c r="AX8" s="15">
        <v>1364</v>
      </c>
      <c r="AY8" s="43">
        <f t="shared" si="17"/>
        <v>51.491128727821824</v>
      </c>
      <c r="AZ8" s="15">
        <v>1285</v>
      </c>
      <c r="BA8" s="44">
        <f t="shared" si="18"/>
        <v>48.508871272178176</v>
      </c>
      <c r="BB8" s="42">
        <v>1445</v>
      </c>
      <c r="BC8" s="18">
        <v>728</v>
      </c>
      <c r="BD8" s="46">
        <f t="shared" si="19"/>
        <v>50.38062283737024</v>
      </c>
      <c r="BE8" s="18">
        <v>717</v>
      </c>
      <c r="BF8" s="47">
        <f t="shared" si="20"/>
        <v>49.61937716262976</v>
      </c>
      <c r="BG8" s="181">
        <v>1015</v>
      </c>
      <c r="BH8" s="49">
        <v>505</v>
      </c>
      <c r="BI8" s="50">
        <f t="shared" si="21"/>
        <v>49.75369458128079</v>
      </c>
      <c r="BJ8" s="49">
        <v>510</v>
      </c>
      <c r="BK8" s="51">
        <f t="shared" si="22"/>
        <v>50.24630541871922</v>
      </c>
      <c r="BL8" s="42">
        <v>7520</v>
      </c>
      <c r="BM8" s="15">
        <v>3889</v>
      </c>
      <c r="BN8" s="43">
        <f t="shared" si="23"/>
        <v>51.715425531914896</v>
      </c>
      <c r="BO8" s="15">
        <v>3631</v>
      </c>
      <c r="BP8" s="44">
        <f t="shared" si="24"/>
        <v>48.284574468085104</v>
      </c>
      <c r="BQ8" s="42">
        <v>2762</v>
      </c>
      <c r="BR8" s="15">
        <v>1404</v>
      </c>
      <c r="BS8" s="43">
        <f t="shared" si="25"/>
        <v>50.832729905865314</v>
      </c>
      <c r="BT8" s="15">
        <v>1358</v>
      </c>
      <c r="BU8" s="44">
        <f t="shared" si="26"/>
        <v>49.167270094134686</v>
      </c>
      <c r="BV8" s="42">
        <v>4121</v>
      </c>
      <c r="BW8" s="15">
        <v>2101</v>
      </c>
      <c r="BX8" s="43">
        <f t="shared" si="27"/>
        <v>50.98277117204562</v>
      </c>
      <c r="BY8" s="15">
        <v>2020</v>
      </c>
      <c r="BZ8" s="44">
        <f t="shared" si="28"/>
        <v>49.017228827954376</v>
      </c>
      <c r="CA8" s="42">
        <v>1539</v>
      </c>
      <c r="CB8" s="18">
        <v>751</v>
      </c>
      <c r="CC8" s="46">
        <f t="shared" si="29"/>
        <v>48.797920727745286</v>
      </c>
      <c r="CD8" s="18">
        <v>788</v>
      </c>
      <c r="CE8" s="52">
        <f t="shared" si="30"/>
        <v>51.20207927225471</v>
      </c>
      <c r="CF8" s="39">
        <f t="shared" si="31"/>
        <v>110353</v>
      </c>
      <c r="CG8" s="40">
        <f t="shared" si="32"/>
        <v>9.151098060451165</v>
      </c>
      <c r="CH8" s="53" t="s">
        <v>62</v>
      </c>
    </row>
    <row r="9" spans="1:86" ht="19.5" customHeight="1" thickBot="1">
      <c r="A9" s="860" t="s">
        <v>63</v>
      </c>
      <c r="B9" s="861"/>
      <c r="C9" s="862"/>
      <c r="D9" s="107">
        <v>30437</v>
      </c>
      <c r="E9" s="106">
        <v>15542</v>
      </c>
      <c r="F9" s="103">
        <f t="shared" si="2"/>
        <v>51.06285113513158</v>
      </c>
      <c r="G9" s="99">
        <v>14895</v>
      </c>
      <c r="H9" s="104">
        <f t="shared" si="3"/>
        <v>48.93714886486842</v>
      </c>
      <c r="I9" s="129">
        <v>38865</v>
      </c>
      <c r="J9" s="128">
        <v>19756</v>
      </c>
      <c r="K9" s="103">
        <f t="shared" si="4"/>
        <v>50.832368454908014</v>
      </c>
      <c r="L9" s="128">
        <v>19109</v>
      </c>
      <c r="M9" s="104">
        <f t="shared" si="5"/>
        <v>49.167631545091986</v>
      </c>
      <c r="N9" s="145">
        <v>675</v>
      </c>
      <c r="O9" s="158">
        <v>336</v>
      </c>
      <c r="P9" s="152">
        <f>O9/N9*100</f>
        <v>49.77777777777778</v>
      </c>
      <c r="Q9" s="155">
        <v>339</v>
      </c>
      <c r="R9" s="47">
        <f t="shared" si="6"/>
        <v>50.22222222222222</v>
      </c>
      <c r="S9" s="134">
        <v>2888</v>
      </c>
      <c r="T9" s="167">
        <v>1460</v>
      </c>
      <c r="U9" s="103">
        <f t="shared" si="7"/>
        <v>50.55401662049861</v>
      </c>
      <c r="V9" s="167">
        <v>1428</v>
      </c>
      <c r="W9" s="113">
        <f t="shared" si="8"/>
        <v>49.445983379501385</v>
      </c>
      <c r="X9" s="134">
        <v>5915</v>
      </c>
      <c r="Y9" s="167">
        <v>3099</v>
      </c>
      <c r="Z9" s="103">
        <f t="shared" si="9"/>
        <v>52.392223161453934</v>
      </c>
      <c r="AA9" s="167">
        <v>2816</v>
      </c>
      <c r="AB9" s="113">
        <f t="shared" si="10"/>
        <v>47.607776838546066</v>
      </c>
      <c r="AC9" s="45">
        <v>560</v>
      </c>
      <c r="AD9" s="18">
        <v>273</v>
      </c>
      <c r="AE9" s="46">
        <f t="shared" si="0"/>
        <v>60.03401360544217</v>
      </c>
      <c r="AF9" s="18">
        <v>287</v>
      </c>
      <c r="AG9" s="47">
        <f t="shared" si="1"/>
        <v>39.965986394557824</v>
      </c>
      <c r="AH9" s="42">
        <v>1010</v>
      </c>
      <c r="AI9" s="18">
        <v>511</v>
      </c>
      <c r="AJ9" s="46">
        <f t="shared" si="11"/>
        <v>50.5940594059406</v>
      </c>
      <c r="AK9" s="18">
        <v>499</v>
      </c>
      <c r="AL9" s="47">
        <f t="shared" si="12"/>
        <v>49.4059405940594</v>
      </c>
      <c r="AM9" s="42">
        <v>1981</v>
      </c>
      <c r="AN9" s="15">
        <v>1055</v>
      </c>
      <c r="AO9" s="46">
        <f t="shared" si="13"/>
        <v>53.25593134780414</v>
      </c>
      <c r="AP9" s="18">
        <v>926</v>
      </c>
      <c r="AQ9" s="47">
        <f t="shared" si="14"/>
        <v>46.74406865219586</v>
      </c>
      <c r="AR9" s="45">
        <v>319</v>
      </c>
      <c r="AS9" s="18">
        <v>147</v>
      </c>
      <c r="AT9" s="46">
        <f t="shared" si="15"/>
        <v>46.08150470219436</v>
      </c>
      <c r="AU9" s="18">
        <v>172</v>
      </c>
      <c r="AV9" s="47">
        <f t="shared" si="16"/>
        <v>53.91849529780565</v>
      </c>
      <c r="AW9" s="42">
        <v>2507</v>
      </c>
      <c r="AX9" s="15">
        <v>1318</v>
      </c>
      <c r="AY9" s="43">
        <f t="shared" si="17"/>
        <v>52.57279617072198</v>
      </c>
      <c r="AZ9" s="15">
        <v>1189</v>
      </c>
      <c r="BA9" s="44">
        <f t="shared" si="18"/>
        <v>47.42720382927802</v>
      </c>
      <c r="BB9" s="42">
        <v>1422</v>
      </c>
      <c r="BC9" s="18">
        <v>689</v>
      </c>
      <c r="BD9" s="46">
        <f t="shared" si="19"/>
        <v>48.452883263009845</v>
      </c>
      <c r="BE9" s="18">
        <v>733</v>
      </c>
      <c r="BF9" s="47">
        <f t="shared" si="20"/>
        <v>51.54711673699015</v>
      </c>
      <c r="BG9" s="181">
        <v>1022</v>
      </c>
      <c r="BH9" s="49">
        <v>518</v>
      </c>
      <c r="BI9" s="50">
        <f t="shared" si="21"/>
        <v>50.68493150684932</v>
      </c>
      <c r="BJ9" s="49">
        <v>504</v>
      </c>
      <c r="BK9" s="51">
        <f t="shared" si="22"/>
        <v>49.31506849315068</v>
      </c>
      <c r="BL9" s="42">
        <v>6693</v>
      </c>
      <c r="BM9" s="15">
        <v>3421</v>
      </c>
      <c r="BN9" s="43">
        <f t="shared" si="23"/>
        <v>51.11310324219333</v>
      </c>
      <c r="BO9" s="15">
        <v>3272</v>
      </c>
      <c r="BP9" s="44">
        <f t="shared" si="24"/>
        <v>48.88689675780667</v>
      </c>
      <c r="BQ9" s="42">
        <v>2629</v>
      </c>
      <c r="BR9" s="15">
        <v>1306</v>
      </c>
      <c r="BS9" s="43">
        <f t="shared" si="25"/>
        <v>49.67668314948649</v>
      </c>
      <c r="BT9" s="15">
        <v>1323</v>
      </c>
      <c r="BU9" s="44">
        <f t="shared" si="26"/>
        <v>50.3233168505135</v>
      </c>
      <c r="BV9" s="42">
        <v>3907</v>
      </c>
      <c r="BW9" s="15">
        <v>1947</v>
      </c>
      <c r="BX9" s="43">
        <f t="shared" si="27"/>
        <v>49.833631942667004</v>
      </c>
      <c r="BY9" s="15">
        <v>1960</v>
      </c>
      <c r="BZ9" s="44">
        <f t="shared" si="28"/>
        <v>50.16636805733299</v>
      </c>
      <c r="CA9" s="42">
        <v>1421</v>
      </c>
      <c r="CB9" s="18">
        <v>714</v>
      </c>
      <c r="CC9" s="46">
        <f t="shared" si="29"/>
        <v>50.24630541871922</v>
      </c>
      <c r="CD9" s="18">
        <v>707</v>
      </c>
      <c r="CE9" s="52">
        <f t="shared" si="30"/>
        <v>49.75369458128079</v>
      </c>
      <c r="CF9" s="39">
        <f t="shared" si="31"/>
        <v>102251</v>
      </c>
      <c r="CG9" s="40">
        <f t="shared" si="32"/>
        <v>8.479234164718605</v>
      </c>
      <c r="CH9" s="41" t="s">
        <v>63</v>
      </c>
    </row>
    <row r="10" spans="1:88" ht="19.5" customHeight="1">
      <c r="A10" s="860" t="s">
        <v>64</v>
      </c>
      <c r="B10" s="861"/>
      <c r="C10" s="862"/>
      <c r="D10" s="107">
        <v>31057</v>
      </c>
      <c r="E10" s="108">
        <v>15364</v>
      </c>
      <c r="F10" s="103">
        <f t="shared" si="2"/>
        <v>49.470328750362235</v>
      </c>
      <c r="G10" s="106">
        <v>15693</v>
      </c>
      <c r="H10" s="104">
        <f t="shared" si="3"/>
        <v>50.529671249637765</v>
      </c>
      <c r="I10" s="130">
        <v>39732</v>
      </c>
      <c r="J10" s="128">
        <v>19090</v>
      </c>
      <c r="K10" s="103">
        <f t="shared" si="4"/>
        <v>48.04691432598409</v>
      </c>
      <c r="L10" s="87">
        <v>20642</v>
      </c>
      <c r="M10" s="104">
        <f t="shared" si="5"/>
        <v>51.95308567401591</v>
      </c>
      <c r="N10" s="145">
        <v>634</v>
      </c>
      <c r="O10" s="157">
        <v>343</v>
      </c>
      <c r="P10" s="152">
        <f aca="true" t="shared" si="33" ref="P10:P20">O10/N9*100</f>
        <v>50.81481481481481</v>
      </c>
      <c r="Q10" s="155">
        <v>291</v>
      </c>
      <c r="R10" s="47">
        <f aca="true" t="shared" si="34" ref="R10:R19">Q10/N9*100</f>
        <v>43.111111111111114</v>
      </c>
      <c r="S10" s="134">
        <v>2542</v>
      </c>
      <c r="T10" s="167">
        <v>1337</v>
      </c>
      <c r="U10" s="103">
        <f t="shared" si="7"/>
        <v>52.59638080251771</v>
      </c>
      <c r="V10" s="167">
        <v>1205</v>
      </c>
      <c r="W10" s="113">
        <f t="shared" si="8"/>
        <v>47.4036191974823</v>
      </c>
      <c r="X10" s="134">
        <v>5229</v>
      </c>
      <c r="Y10" s="167">
        <v>2675</v>
      </c>
      <c r="Z10" s="103">
        <f t="shared" si="9"/>
        <v>51.15700898833428</v>
      </c>
      <c r="AA10" s="167">
        <v>2554</v>
      </c>
      <c r="AB10" s="113">
        <f t="shared" si="10"/>
        <v>48.84299101166571</v>
      </c>
      <c r="AC10" s="45">
        <v>724</v>
      </c>
      <c r="AD10" s="18">
        <v>392</v>
      </c>
      <c r="AE10" s="46">
        <f t="shared" si="0"/>
        <v>53.57142857142857</v>
      </c>
      <c r="AF10" s="18">
        <v>332</v>
      </c>
      <c r="AG10" s="47">
        <f t="shared" si="1"/>
        <v>46.42857142857143</v>
      </c>
      <c r="AH10" s="45">
        <v>806</v>
      </c>
      <c r="AI10" s="18">
        <v>359</v>
      </c>
      <c r="AJ10" s="46">
        <f t="shared" si="11"/>
        <v>44.5409429280397</v>
      </c>
      <c r="AK10" s="18">
        <v>447</v>
      </c>
      <c r="AL10" s="47">
        <f t="shared" si="12"/>
        <v>55.459057071960295</v>
      </c>
      <c r="AM10" s="42">
        <v>1683</v>
      </c>
      <c r="AN10" s="18">
        <v>872</v>
      </c>
      <c r="AO10" s="46">
        <f t="shared" si="13"/>
        <v>51.81224004753416</v>
      </c>
      <c r="AP10" s="18">
        <v>811</v>
      </c>
      <c r="AQ10" s="47">
        <f t="shared" si="14"/>
        <v>48.18775995246584</v>
      </c>
      <c r="AR10" s="45">
        <v>399</v>
      </c>
      <c r="AS10" s="18">
        <v>224</v>
      </c>
      <c r="AT10" s="46">
        <f t="shared" si="15"/>
        <v>56.14035087719298</v>
      </c>
      <c r="AU10" s="18">
        <v>175</v>
      </c>
      <c r="AV10" s="47">
        <f t="shared" si="16"/>
        <v>43.859649122807014</v>
      </c>
      <c r="AW10" s="27">
        <v>2295</v>
      </c>
      <c r="AX10" s="15">
        <v>1143</v>
      </c>
      <c r="AY10" s="43">
        <f t="shared" si="17"/>
        <v>49.80392156862745</v>
      </c>
      <c r="AZ10" s="15">
        <v>1152</v>
      </c>
      <c r="BA10" s="44">
        <f t="shared" si="18"/>
        <v>50.19607843137255</v>
      </c>
      <c r="BB10" s="42">
        <v>1430</v>
      </c>
      <c r="BC10" s="18">
        <v>775</v>
      </c>
      <c r="BD10" s="46">
        <f t="shared" si="19"/>
        <v>54.1958041958042</v>
      </c>
      <c r="BE10" s="18">
        <v>655</v>
      </c>
      <c r="BF10" s="47">
        <f t="shared" si="20"/>
        <v>45.8041958041958</v>
      </c>
      <c r="BG10" s="181">
        <v>1067</v>
      </c>
      <c r="BH10" s="49">
        <v>579</v>
      </c>
      <c r="BI10" s="50">
        <f t="shared" si="21"/>
        <v>54.2642924086223</v>
      </c>
      <c r="BJ10" s="49">
        <v>488</v>
      </c>
      <c r="BK10" s="51">
        <f t="shared" si="22"/>
        <v>45.7357075913777</v>
      </c>
      <c r="BL10" s="42">
        <v>10602</v>
      </c>
      <c r="BM10" s="15">
        <v>7033</v>
      </c>
      <c r="BN10" s="43">
        <f t="shared" si="23"/>
        <v>66.33654027541974</v>
      </c>
      <c r="BO10" s="15">
        <v>3569</v>
      </c>
      <c r="BP10" s="44">
        <f t="shared" si="24"/>
        <v>33.66345972458027</v>
      </c>
      <c r="BQ10" s="42">
        <v>2372</v>
      </c>
      <c r="BR10" s="15">
        <v>1238</v>
      </c>
      <c r="BS10" s="43">
        <f t="shared" si="25"/>
        <v>52.19224283305227</v>
      </c>
      <c r="BT10" s="15">
        <v>1134</v>
      </c>
      <c r="BU10" s="44">
        <f t="shared" si="26"/>
        <v>47.807757166947724</v>
      </c>
      <c r="BV10" s="42">
        <v>2886</v>
      </c>
      <c r="BW10" s="15">
        <v>1430</v>
      </c>
      <c r="BX10" s="43">
        <f t="shared" si="27"/>
        <v>49.549549549549546</v>
      </c>
      <c r="BY10" s="15">
        <v>1456</v>
      </c>
      <c r="BZ10" s="44">
        <f t="shared" si="28"/>
        <v>50.45045045045045</v>
      </c>
      <c r="CA10" s="42">
        <v>1112</v>
      </c>
      <c r="CB10" s="18">
        <v>563</v>
      </c>
      <c r="CC10" s="46">
        <f t="shared" si="29"/>
        <v>50.62949640287769</v>
      </c>
      <c r="CD10" s="18">
        <v>549</v>
      </c>
      <c r="CE10" s="52">
        <f t="shared" si="30"/>
        <v>49.3705035971223</v>
      </c>
      <c r="CF10" s="39">
        <f t="shared" si="31"/>
        <v>104570</v>
      </c>
      <c r="CG10" s="40">
        <f t="shared" si="32"/>
        <v>8.671538827049364</v>
      </c>
      <c r="CH10" s="41" t="s">
        <v>64</v>
      </c>
      <c r="CJ10" s="54" t="s">
        <v>93</v>
      </c>
    </row>
    <row r="11" spans="1:86" ht="19.5" customHeight="1">
      <c r="A11" s="860" t="s">
        <v>65</v>
      </c>
      <c r="B11" s="861"/>
      <c r="C11" s="862"/>
      <c r="D11" s="109">
        <v>34239</v>
      </c>
      <c r="E11" s="108">
        <v>17304</v>
      </c>
      <c r="F11" s="103">
        <f t="shared" si="2"/>
        <v>50.53885919565408</v>
      </c>
      <c r="G11" s="106">
        <v>16935</v>
      </c>
      <c r="H11" s="104">
        <f t="shared" si="3"/>
        <v>49.46114080434592</v>
      </c>
      <c r="I11" s="126">
        <v>43379</v>
      </c>
      <c r="J11" s="131">
        <v>21640</v>
      </c>
      <c r="K11" s="103">
        <f t="shared" si="4"/>
        <v>49.88588948569584</v>
      </c>
      <c r="L11" s="127">
        <v>21739</v>
      </c>
      <c r="M11" s="104">
        <f t="shared" si="5"/>
        <v>50.11411051430416</v>
      </c>
      <c r="N11" s="162">
        <v>594</v>
      </c>
      <c r="O11" s="157">
        <v>360</v>
      </c>
      <c r="P11" s="152">
        <f t="shared" si="33"/>
        <v>56.782334384858046</v>
      </c>
      <c r="Q11" s="136">
        <v>234</v>
      </c>
      <c r="R11" s="47">
        <f t="shared" si="34"/>
        <v>36.90851735015773</v>
      </c>
      <c r="S11" s="134">
        <v>2715</v>
      </c>
      <c r="T11" s="167">
        <v>1456</v>
      </c>
      <c r="U11" s="103">
        <f t="shared" si="7"/>
        <v>53.62799263351749</v>
      </c>
      <c r="V11" s="167">
        <v>1259</v>
      </c>
      <c r="W11" s="113">
        <f t="shared" si="8"/>
        <v>46.37200736648251</v>
      </c>
      <c r="X11" s="134">
        <v>5257</v>
      </c>
      <c r="Y11" s="167">
        <v>2799</v>
      </c>
      <c r="Z11" s="103">
        <f t="shared" si="9"/>
        <v>53.24329465474605</v>
      </c>
      <c r="AA11" s="167">
        <v>2458</v>
      </c>
      <c r="AB11" s="113">
        <f t="shared" si="10"/>
        <v>46.75670534525395</v>
      </c>
      <c r="AC11" s="45">
        <v>588</v>
      </c>
      <c r="AD11" s="18">
        <v>353</v>
      </c>
      <c r="AE11" s="46">
        <f t="shared" si="0"/>
        <v>46.766169154228855</v>
      </c>
      <c r="AF11" s="18">
        <v>235</v>
      </c>
      <c r="AG11" s="47">
        <f t="shared" si="1"/>
        <v>53.233830845771145</v>
      </c>
      <c r="AH11" s="42">
        <v>1042</v>
      </c>
      <c r="AI11" s="18">
        <v>519</v>
      </c>
      <c r="AJ11" s="46">
        <f t="shared" si="11"/>
        <v>49.80806142034549</v>
      </c>
      <c r="AK11" s="18">
        <v>523</v>
      </c>
      <c r="AL11" s="47">
        <f t="shared" si="12"/>
        <v>50.19193857965452</v>
      </c>
      <c r="AM11" s="42">
        <v>1839</v>
      </c>
      <c r="AN11" s="18">
        <v>988</v>
      </c>
      <c r="AO11" s="46">
        <f t="shared" si="13"/>
        <v>53.72485046220772</v>
      </c>
      <c r="AP11" s="18">
        <v>851</v>
      </c>
      <c r="AQ11" s="47">
        <f t="shared" si="14"/>
        <v>46.275149537792274</v>
      </c>
      <c r="AR11" s="45">
        <v>366</v>
      </c>
      <c r="AS11" s="18">
        <v>199</v>
      </c>
      <c r="AT11" s="46">
        <f t="shared" si="15"/>
        <v>54.37158469945356</v>
      </c>
      <c r="AU11" s="18">
        <v>167</v>
      </c>
      <c r="AV11" s="47">
        <f t="shared" si="16"/>
        <v>45.62841530054645</v>
      </c>
      <c r="AW11" s="42">
        <v>2555</v>
      </c>
      <c r="AX11" s="15">
        <v>1355</v>
      </c>
      <c r="AY11" s="43">
        <f t="shared" si="17"/>
        <v>53.03326810176125</v>
      </c>
      <c r="AZ11" s="15">
        <v>1200</v>
      </c>
      <c r="BA11" s="44">
        <f t="shared" si="18"/>
        <v>46.96673189823875</v>
      </c>
      <c r="BB11" s="42">
        <v>1497</v>
      </c>
      <c r="BC11" s="18">
        <v>857</v>
      </c>
      <c r="BD11" s="46">
        <f t="shared" si="19"/>
        <v>57.24782899131596</v>
      </c>
      <c r="BE11" s="18">
        <v>640</v>
      </c>
      <c r="BF11" s="47">
        <f t="shared" si="20"/>
        <v>42.75217100868404</v>
      </c>
      <c r="BG11" s="48">
        <v>990</v>
      </c>
      <c r="BH11" s="49">
        <v>567</v>
      </c>
      <c r="BI11" s="50">
        <f t="shared" si="21"/>
        <v>57.27272727272727</v>
      </c>
      <c r="BJ11" s="49">
        <v>423</v>
      </c>
      <c r="BK11" s="51">
        <f t="shared" si="22"/>
        <v>42.72727272727273</v>
      </c>
      <c r="BL11" s="42">
        <v>8643</v>
      </c>
      <c r="BM11" s="15">
        <v>4576</v>
      </c>
      <c r="BN11" s="43">
        <f t="shared" si="23"/>
        <v>52.9445794284392</v>
      </c>
      <c r="BO11" s="15">
        <v>4067</v>
      </c>
      <c r="BP11" s="44">
        <f t="shared" si="24"/>
        <v>47.0554205715608</v>
      </c>
      <c r="BQ11" s="42">
        <v>2254</v>
      </c>
      <c r="BR11" s="15">
        <v>1307</v>
      </c>
      <c r="BS11" s="43">
        <f t="shared" si="25"/>
        <v>57.98580301685892</v>
      </c>
      <c r="BT11" s="18">
        <v>947</v>
      </c>
      <c r="BU11" s="44">
        <f t="shared" si="26"/>
        <v>42.01419698314108</v>
      </c>
      <c r="BV11" s="42">
        <v>2806</v>
      </c>
      <c r="BW11" s="15">
        <v>1493</v>
      </c>
      <c r="BX11" s="43">
        <f t="shared" si="27"/>
        <v>53.20741268709908</v>
      </c>
      <c r="BY11" s="15">
        <v>1313</v>
      </c>
      <c r="BZ11" s="44">
        <f t="shared" si="28"/>
        <v>46.79258731290092</v>
      </c>
      <c r="CA11" s="42">
        <v>1115</v>
      </c>
      <c r="CB11" s="18">
        <v>569</v>
      </c>
      <c r="CC11" s="46">
        <f t="shared" si="29"/>
        <v>51.031390134529154</v>
      </c>
      <c r="CD11" s="18">
        <v>546</v>
      </c>
      <c r="CE11" s="52">
        <f t="shared" si="30"/>
        <v>48.96860986547085</v>
      </c>
      <c r="CF11" s="39">
        <f t="shared" si="31"/>
        <v>109879</v>
      </c>
      <c r="CG11" s="40">
        <f t="shared" si="32"/>
        <v>9.111791286003221</v>
      </c>
      <c r="CH11" s="41" t="s">
        <v>65</v>
      </c>
    </row>
    <row r="12" spans="1:86" ht="19.5" customHeight="1">
      <c r="A12" s="860" t="s">
        <v>66</v>
      </c>
      <c r="B12" s="861"/>
      <c r="C12" s="862"/>
      <c r="D12" s="107">
        <v>30869</v>
      </c>
      <c r="E12" s="108">
        <v>15761</v>
      </c>
      <c r="F12" s="103">
        <f t="shared" si="2"/>
        <v>51.05769542259224</v>
      </c>
      <c r="G12" s="110">
        <v>15108</v>
      </c>
      <c r="H12" s="104">
        <f t="shared" si="3"/>
        <v>48.94230457740776</v>
      </c>
      <c r="I12" s="129">
        <v>39300</v>
      </c>
      <c r="J12" s="131">
        <v>19966</v>
      </c>
      <c r="K12" s="103">
        <f t="shared" si="4"/>
        <v>50.80407124681934</v>
      </c>
      <c r="L12" s="127">
        <v>19334</v>
      </c>
      <c r="M12" s="104">
        <f t="shared" si="5"/>
        <v>49.19592875318066</v>
      </c>
      <c r="N12" s="146">
        <v>529</v>
      </c>
      <c r="O12" s="157">
        <v>278</v>
      </c>
      <c r="P12" s="152">
        <f t="shared" si="33"/>
        <v>46.801346801346796</v>
      </c>
      <c r="Q12" s="155">
        <v>251</v>
      </c>
      <c r="R12" s="47">
        <f t="shared" si="34"/>
        <v>42.255892255892256</v>
      </c>
      <c r="S12" s="134">
        <v>2314</v>
      </c>
      <c r="T12" s="167">
        <v>1211</v>
      </c>
      <c r="U12" s="103">
        <f t="shared" si="7"/>
        <v>52.33362143474503</v>
      </c>
      <c r="V12" s="167">
        <v>1103</v>
      </c>
      <c r="W12" s="113">
        <f t="shared" si="8"/>
        <v>47.666378565254966</v>
      </c>
      <c r="X12" s="134">
        <v>4498</v>
      </c>
      <c r="Y12" s="167">
        <v>2347</v>
      </c>
      <c r="Z12" s="103">
        <f t="shared" si="9"/>
        <v>52.17874610938195</v>
      </c>
      <c r="AA12" s="167">
        <v>2151</v>
      </c>
      <c r="AB12" s="113">
        <f t="shared" si="10"/>
        <v>47.82125389061805</v>
      </c>
      <c r="AC12" s="45">
        <v>420</v>
      </c>
      <c r="AD12" s="18">
        <v>225</v>
      </c>
      <c r="AE12" s="46">
        <f t="shared" si="0"/>
        <v>48.58611825192802</v>
      </c>
      <c r="AF12" s="18">
        <v>195</v>
      </c>
      <c r="AG12" s="47">
        <f t="shared" si="1"/>
        <v>51.41388174807198</v>
      </c>
      <c r="AH12" s="45">
        <v>938</v>
      </c>
      <c r="AI12" s="18">
        <v>476</v>
      </c>
      <c r="AJ12" s="46">
        <f t="shared" si="11"/>
        <v>50.74626865671642</v>
      </c>
      <c r="AK12" s="18">
        <v>462</v>
      </c>
      <c r="AL12" s="47">
        <f t="shared" si="12"/>
        <v>49.25373134328358</v>
      </c>
      <c r="AM12" s="42">
        <v>1549</v>
      </c>
      <c r="AN12" s="18">
        <v>803</v>
      </c>
      <c r="AO12" s="46">
        <f t="shared" si="13"/>
        <v>51.83989670755326</v>
      </c>
      <c r="AP12" s="18">
        <v>746</v>
      </c>
      <c r="AQ12" s="47">
        <f t="shared" si="14"/>
        <v>48.160103292446735</v>
      </c>
      <c r="AR12" s="45">
        <v>340</v>
      </c>
      <c r="AS12" s="18">
        <v>177</v>
      </c>
      <c r="AT12" s="46">
        <f t="shared" si="15"/>
        <v>52.05882352941177</v>
      </c>
      <c r="AU12" s="18">
        <v>163</v>
      </c>
      <c r="AV12" s="47">
        <f t="shared" si="16"/>
        <v>47.94117647058824</v>
      </c>
      <c r="AW12" s="42">
        <v>2089</v>
      </c>
      <c r="AX12" s="15">
        <v>1064</v>
      </c>
      <c r="AY12" s="43">
        <f t="shared" si="17"/>
        <v>50.933460986117765</v>
      </c>
      <c r="AZ12" s="18">
        <v>1025</v>
      </c>
      <c r="BA12" s="44">
        <f t="shared" si="18"/>
        <v>49.066539013882235</v>
      </c>
      <c r="BB12" s="42">
        <v>1217</v>
      </c>
      <c r="BC12" s="18">
        <v>637</v>
      </c>
      <c r="BD12" s="46">
        <f t="shared" si="19"/>
        <v>52.341824157765</v>
      </c>
      <c r="BE12" s="18">
        <v>580</v>
      </c>
      <c r="BF12" s="47">
        <f t="shared" si="20"/>
        <v>47.658175842235</v>
      </c>
      <c r="BG12" s="48">
        <v>768</v>
      </c>
      <c r="BH12" s="49">
        <v>419</v>
      </c>
      <c r="BI12" s="50">
        <f t="shared" si="21"/>
        <v>54.557291666666664</v>
      </c>
      <c r="BJ12" s="49">
        <v>349</v>
      </c>
      <c r="BK12" s="51">
        <f t="shared" si="22"/>
        <v>45.44270833333333</v>
      </c>
      <c r="BL12" s="42">
        <v>7689</v>
      </c>
      <c r="BM12" s="15">
        <v>3829</v>
      </c>
      <c r="BN12" s="43">
        <f t="shared" si="23"/>
        <v>49.79841331772662</v>
      </c>
      <c r="BO12" s="15">
        <v>3860</v>
      </c>
      <c r="BP12" s="44">
        <f t="shared" si="24"/>
        <v>50.20158668227338</v>
      </c>
      <c r="BQ12" s="42">
        <v>1797</v>
      </c>
      <c r="BR12" s="18">
        <v>953</v>
      </c>
      <c r="BS12" s="43">
        <f t="shared" si="25"/>
        <v>53.0328324986088</v>
      </c>
      <c r="BT12" s="18">
        <v>844</v>
      </c>
      <c r="BU12" s="44">
        <f t="shared" si="26"/>
        <v>46.9671675013912</v>
      </c>
      <c r="BV12" s="42">
        <v>2355</v>
      </c>
      <c r="BW12" s="15">
        <v>1219</v>
      </c>
      <c r="BX12" s="43">
        <f t="shared" si="27"/>
        <v>51.76220806794055</v>
      </c>
      <c r="BY12" s="15">
        <v>1136</v>
      </c>
      <c r="BZ12" s="44">
        <f t="shared" si="28"/>
        <v>48.23779193205945</v>
      </c>
      <c r="CA12" s="42">
        <v>1009</v>
      </c>
      <c r="CB12" s="18">
        <v>516</v>
      </c>
      <c r="CC12" s="46">
        <f t="shared" si="29"/>
        <v>51.13974231912785</v>
      </c>
      <c r="CD12" s="18">
        <v>493</v>
      </c>
      <c r="CE12" s="52">
        <f t="shared" si="30"/>
        <v>48.86025768087215</v>
      </c>
      <c r="CF12" s="39">
        <f t="shared" si="31"/>
        <v>97681</v>
      </c>
      <c r="CG12" s="40">
        <f t="shared" si="32"/>
        <v>8.10026378660236</v>
      </c>
      <c r="CH12" s="41" t="s">
        <v>66</v>
      </c>
    </row>
    <row r="13" spans="1:86" ht="19.5" customHeight="1">
      <c r="A13" s="860" t="s">
        <v>67</v>
      </c>
      <c r="B13" s="861"/>
      <c r="C13" s="862"/>
      <c r="D13" s="109">
        <v>27750</v>
      </c>
      <c r="E13" s="99">
        <v>13929</v>
      </c>
      <c r="F13" s="103">
        <f t="shared" si="2"/>
        <v>50.1945945945946</v>
      </c>
      <c r="G13" s="106">
        <v>13821</v>
      </c>
      <c r="H13" s="104">
        <f t="shared" si="3"/>
        <v>49.80540540540541</v>
      </c>
      <c r="I13" s="132">
        <v>35986</v>
      </c>
      <c r="J13" s="131">
        <v>18159</v>
      </c>
      <c r="K13" s="103">
        <f t="shared" si="4"/>
        <v>50.46129050186183</v>
      </c>
      <c r="L13" s="127">
        <v>17827</v>
      </c>
      <c r="M13" s="104">
        <f t="shared" si="5"/>
        <v>49.53870949813817</v>
      </c>
      <c r="N13" s="147">
        <v>540</v>
      </c>
      <c r="O13" s="157">
        <v>240</v>
      </c>
      <c r="P13" s="152">
        <f t="shared" si="33"/>
        <v>45.36862003780718</v>
      </c>
      <c r="Q13" s="136">
        <v>300</v>
      </c>
      <c r="R13" s="47">
        <f t="shared" si="34"/>
        <v>56.71077504725898</v>
      </c>
      <c r="S13" s="134">
        <v>2287</v>
      </c>
      <c r="T13" s="167">
        <v>1125</v>
      </c>
      <c r="U13" s="103">
        <f t="shared" si="7"/>
        <v>49.191080017490165</v>
      </c>
      <c r="V13" s="167">
        <v>1162</v>
      </c>
      <c r="W13" s="113">
        <f t="shared" si="8"/>
        <v>50.808919982509835</v>
      </c>
      <c r="X13" s="134">
        <v>4450</v>
      </c>
      <c r="Y13" s="167">
        <v>2265</v>
      </c>
      <c r="Z13" s="103">
        <f t="shared" si="9"/>
        <v>50.89887640449439</v>
      </c>
      <c r="AA13" s="167">
        <v>2185</v>
      </c>
      <c r="AB13" s="113">
        <f t="shared" si="10"/>
        <v>49.10112359550562</v>
      </c>
      <c r="AC13" s="45">
        <v>402</v>
      </c>
      <c r="AD13" s="18">
        <v>188</v>
      </c>
      <c r="AE13" s="46">
        <f t="shared" si="0"/>
        <v>51.82341650671785</v>
      </c>
      <c r="AF13" s="18">
        <v>214</v>
      </c>
      <c r="AG13" s="47">
        <f t="shared" si="1"/>
        <v>48.17658349328215</v>
      </c>
      <c r="AH13" s="45">
        <v>989</v>
      </c>
      <c r="AI13" s="18">
        <v>497</v>
      </c>
      <c r="AJ13" s="46">
        <f t="shared" si="11"/>
        <v>50.25278058645096</v>
      </c>
      <c r="AK13" s="180">
        <v>492</v>
      </c>
      <c r="AL13" s="47">
        <f t="shared" si="12"/>
        <v>49.74721941354904</v>
      </c>
      <c r="AM13" s="42">
        <v>1443</v>
      </c>
      <c r="AN13" s="18">
        <v>749</v>
      </c>
      <c r="AO13" s="46">
        <f t="shared" si="13"/>
        <v>51.905751905751906</v>
      </c>
      <c r="AP13" s="18">
        <v>694</v>
      </c>
      <c r="AQ13" s="47">
        <f t="shared" si="14"/>
        <v>48.094248094248094</v>
      </c>
      <c r="AR13" s="45">
        <v>308</v>
      </c>
      <c r="AS13" s="18">
        <v>154</v>
      </c>
      <c r="AT13" s="46">
        <f t="shared" si="15"/>
        <v>50</v>
      </c>
      <c r="AU13" s="18">
        <v>154</v>
      </c>
      <c r="AV13" s="47">
        <f t="shared" si="16"/>
        <v>50</v>
      </c>
      <c r="AW13" s="42">
        <v>2032</v>
      </c>
      <c r="AX13" s="18">
        <v>1034</v>
      </c>
      <c r="AY13" s="43">
        <f t="shared" si="17"/>
        <v>50.88582677165354</v>
      </c>
      <c r="AZ13" s="18">
        <v>998</v>
      </c>
      <c r="BA13" s="44">
        <f t="shared" si="18"/>
        <v>49.11417322834646</v>
      </c>
      <c r="BB13" s="42">
        <v>1137</v>
      </c>
      <c r="BC13" s="18">
        <v>595</v>
      </c>
      <c r="BD13" s="46">
        <f t="shared" si="19"/>
        <v>52.3306948109059</v>
      </c>
      <c r="BE13" s="18">
        <v>542</v>
      </c>
      <c r="BF13" s="47">
        <f t="shared" si="20"/>
        <v>47.66930518909411</v>
      </c>
      <c r="BG13" s="48">
        <v>781</v>
      </c>
      <c r="BH13" s="49">
        <v>385</v>
      </c>
      <c r="BI13" s="50">
        <f t="shared" si="21"/>
        <v>49.29577464788733</v>
      </c>
      <c r="BJ13" s="49">
        <v>396</v>
      </c>
      <c r="BK13" s="51">
        <f t="shared" si="22"/>
        <v>50.70422535211267</v>
      </c>
      <c r="BL13" s="42">
        <v>6738</v>
      </c>
      <c r="BM13" s="15">
        <v>3453</v>
      </c>
      <c r="BN13" s="43">
        <f t="shared" si="23"/>
        <v>51.246660730187</v>
      </c>
      <c r="BO13" s="15">
        <v>3285</v>
      </c>
      <c r="BP13" s="44">
        <f t="shared" si="24"/>
        <v>48.753339269813</v>
      </c>
      <c r="BQ13" s="42">
        <v>1710</v>
      </c>
      <c r="BR13" s="18">
        <v>848</v>
      </c>
      <c r="BS13" s="43">
        <f t="shared" si="25"/>
        <v>49.590643274853804</v>
      </c>
      <c r="BT13" s="18">
        <v>862</v>
      </c>
      <c r="BU13" s="44">
        <f t="shared" si="26"/>
        <v>50.4093567251462</v>
      </c>
      <c r="BV13" s="42">
        <v>2535</v>
      </c>
      <c r="BW13" s="15">
        <v>1253</v>
      </c>
      <c r="BX13" s="43">
        <f t="shared" si="27"/>
        <v>49.42800788954635</v>
      </c>
      <c r="BY13" s="15">
        <v>1282</v>
      </c>
      <c r="BZ13" s="44">
        <f t="shared" si="28"/>
        <v>50.57199211045364</v>
      </c>
      <c r="CA13" s="42">
        <v>1109</v>
      </c>
      <c r="CB13" s="18">
        <v>525</v>
      </c>
      <c r="CC13" s="46">
        <f t="shared" si="29"/>
        <v>47.339945897204686</v>
      </c>
      <c r="CD13" s="18">
        <v>584</v>
      </c>
      <c r="CE13" s="52">
        <f t="shared" si="30"/>
        <v>52.66005410279531</v>
      </c>
      <c r="CF13" s="39">
        <f t="shared" si="31"/>
        <v>90197</v>
      </c>
      <c r="CG13" s="40">
        <f t="shared" si="32"/>
        <v>7.479647963884206</v>
      </c>
      <c r="CH13" s="41" t="s">
        <v>67</v>
      </c>
    </row>
    <row r="14" spans="1:86" ht="19.5" customHeight="1">
      <c r="A14" s="860" t="s">
        <v>68</v>
      </c>
      <c r="B14" s="861"/>
      <c r="C14" s="862"/>
      <c r="D14" s="107">
        <v>23564</v>
      </c>
      <c r="E14" s="106">
        <v>11796</v>
      </c>
      <c r="F14" s="103">
        <f t="shared" si="2"/>
        <v>50.059412663384826</v>
      </c>
      <c r="G14" s="106">
        <v>11768</v>
      </c>
      <c r="H14" s="104">
        <f t="shared" si="3"/>
        <v>49.94058733661518</v>
      </c>
      <c r="I14" s="126">
        <v>29689</v>
      </c>
      <c r="J14" s="131">
        <v>15064</v>
      </c>
      <c r="K14" s="103">
        <f t="shared" si="4"/>
        <v>50.73933106537775</v>
      </c>
      <c r="L14" s="127">
        <v>14625</v>
      </c>
      <c r="M14" s="104">
        <f t="shared" si="5"/>
        <v>49.260668934622245</v>
      </c>
      <c r="N14" s="162">
        <v>455</v>
      </c>
      <c r="O14" s="156">
        <v>235</v>
      </c>
      <c r="P14" s="152">
        <f t="shared" si="33"/>
        <v>43.51851851851852</v>
      </c>
      <c r="Q14" s="155">
        <v>220</v>
      </c>
      <c r="R14" s="47">
        <f t="shared" si="34"/>
        <v>40.74074074074074</v>
      </c>
      <c r="S14" s="134">
        <v>2006</v>
      </c>
      <c r="T14" s="115">
        <v>1067</v>
      </c>
      <c r="U14" s="103">
        <f t="shared" si="7"/>
        <v>53.19042871385843</v>
      </c>
      <c r="V14" s="115">
        <v>939</v>
      </c>
      <c r="W14" s="113">
        <f t="shared" si="8"/>
        <v>46.809571286141576</v>
      </c>
      <c r="X14" s="134">
        <v>4103</v>
      </c>
      <c r="Y14" s="167">
        <v>2110</v>
      </c>
      <c r="Z14" s="103">
        <f t="shared" si="9"/>
        <v>51.42578601023641</v>
      </c>
      <c r="AA14" s="167">
        <v>1993</v>
      </c>
      <c r="AB14" s="113">
        <f t="shared" si="10"/>
        <v>48.574213989763585</v>
      </c>
      <c r="AC14" s="45">
        <v>389</v>
      </c>
      <c r="AD14" s="18">
        <v>189</v>
      </c>
      <c r="AE14" s="46">
        <f t="shared" si="0"/>
        <v>48.64864864864865</v>
      </c>
      <c r="AF14" s="18">
        <v>200</v>
      </c>
      <c r="AG14" s="47">
        <f t="shared" si="1"/>
        <v>51.35135135135135</v>
      </c>
      <c r="AH14" s="45">
        <v>787</v>
      </c>
      <c r="AI14" s="18">
        <v>420</v>
      </c>
      <c r="AJ14" s="46">
        <f t="shared" si="11"/>
        <v>53.367217280813215</v>
      </c>
      <c r="AK14" s="18">
        <v>367</v>
      </c>
      <c r="AL14" s="47">
        <f t="shared" si="12"/>
        <v>46.632782719186785</v>
      </c>
      <c r="AM14" s="42">
        <v>1223</v>
      </c>
      <c r="AN14" s="18">
        <v>592</v>
      </c>
      <c r="AO14" s="46">
        <f t="shared" si="13"/>
        <v>48.40556009811937</v>
      </c>
      <c r="AP14" s="18">
        <v>631</v>
      </c>
      <c r="AQ14" s="47">
        <f t="shared" si="14"/>
        <v>51.59443990188062</v>
      </c>
      <c r="AR14" s="45">
        <v>295</v>
      </c>
      <c r="AS14" s="18">
        <v>136</v>
      </c>
      <c r="AT14" s="46">
        <f t="shared" si="15"/>
        <v>46.101694915254235</v>
      </c>
      <c r="AU14" s="18">
        <v>159</v>
      </c>
      <c r="AV14" s="47">
        <f t="shared" si="16"/>
        <v>53.898305084745765</v>
      </c>
      <c r="AW14" s="42">
        <v>1616</v>
      </c>
      <c r="AX14" s="18">
        <v>836</v>
      </c>
      <c r="AY14" s="43">
        <f t="shared" si="17"/>
        <v>51.73267326732673</v>
      </c>
      <c r="AZ14" s="18">
        <v>780</v>
      </c>
      <c r="BA14" s="44">
        <f t="shared" si="18"/>
        <v>48.26732673267327</v>
      </c>
      <c r="BB14" s="42">
        <v>1118</v>
      </c>
      <c r="BC14" s="18">
        <v>545</v>
      </c>
      <c r="BD14" s="46">
        <f t="shared" si="19"/>
        <v>48.74776386404293</v>
      </c>
      <c r="BE14" s="18">
        <v>573</v>
      </c>
      <c r="BF14" s="47">
        <f t="shared" si="20"/>
        <v>51.25223613595706</v>
      </c>
      <c r="BG14" s="48">
        <v>618</v>
      </c>
      <c r="BH14" s="49">
        <v>320</v>
      </c>
      <c r="BI14" s="50">
        <f t="shared" si="21"/>
        <v>51.7799352750809</v>
      </c>
      <c r="BJ14" s="49">
        <v>298</v>
      </c>
      <c r="BK14" s="51">
        <f t="shared" si="22"/>
        <v>48.22006472491909</v>
      </c>
      <c r="BL14" s="42">
        <v>5558</v>
      </c>
      <c r="BM14" s="15">
        <v>2865</v>
      </c>
      <c r="BN14" s="43">
        <f t="shared" si="23"/>
        <v>51.54731917956099</v>
      </c>
      <c r="BO14" s="15">
        <v>2693</v>
      </c>
      <c r="BP14" s="44">
        <f t="shared" si="24"/>
        <v>48.45268082043901</v>
      </c>
      <c r="BQ14" s="42">
        <v>1601</v>
      </c>
      <c r="BR14" s="18">
        <v>838</v>
      </c>
      <c r="BS14" s="43">
        <f t="shared" si="25"/>
        <v>52.3422860712055</v>
      </c>
      <c r="BT14" s="18">
        <v>763</v>
      </c>
      <c r="BU14" s="44">
        <f t="shared" si="26"/>
        <v>47.65771392879451</v>
      </c>
      <c r="BV14" s="42">
        <v>2192</v>
      </c>
      <c r="BW14" s="15">
        <v>1133</v>
      </c>
      <c r="BX14" s="43">
        <f t="shared" si="27"/>
        <v>51.68795620437956</v>
      </c>
      <c r="BY14" s="15">
        <v>1059</v>
      </c>
      <c r="BZ14" s="44">
        <f t="shared" si="28"/>
        <v>48.31204379562044</v>
      </c>
      <c r="CA14" s="42">
        <v>1101</v>
      </c>
      <c r="CB14" s="18">
        <v>575</v>
      </c>
      <c r="CC14" s="46">
        <f t="shared" si="29"/>
        <v>52.2252497729337</v>
      </c>
      <c r="CD14" s="18">
        <v>526</v>
      </c>
      <c r="CE14" s="52">
        <f t="shared" si="30"/>
        <v>47.774750227066306</v>
      </c>
      <c r="CF14" s="39">
        <f t="shared" si="31"/>
        <v>76315</v>
      </c>
      <c r="CG14" s="40">
        <f t="shared" si="32"/>
        <v>6.328473611803311</v>
      </c>
      <c r="CH14" s="41" t="s">
        <v>68</v>
      </c>
    </row>
    <row r="15" spans="1:86" ht="19.5" customHeight="1">
      <c r="A15" s="860" t="s">
        <v>69</v>
      </c>
      <c r="B15" s="861"/>
      <c r="C15" s="862"/>
      <c r="D15" s="109">
        <v>21897</v>
      </c>
      <c r="E15" s="106">
        <v>10715</v>
      </c>
      <c r="F15" s="103">
        <f t="shared" si="2"/>
        <v>48.93364387815682</v>
      </c>
      <c r="G15" s="108">
        <v>11182</v>
      </c>
      <c r="H15" s="104">
        <f t="shared" si="3"/>
        <v>51.06635612184317</v>
      </c>
      <c r="I15" s="130">
        <v>26988</v>
      </c>
      <c r="J15" s="131">
        <v>13630</v>
      </c>
      <c r="K15" s="103">
        <f t="shared" si="4"/>
        <v>50.503927671557726</v>
      </c>
      <c r="L15" s="128">
        <v>13358</v>
      </c>
      <c r="M15" s="104">
        <f t="shared" si="5"/>
        <v>49.49607232844227</v>
      </c>
      <c r="N15" s="146">
        <v>567</v>
      </c>
      <c r="O15" s="136">
        <v>277</v>
      </c>
      <c r="P15" s="152">
        <f t="shared" si="33"/>
        <v>60.879120879120876</v>
      </c>
      <c r="Q15" s="115">
        <v>290</v>
      </c>
      <c r="R15" s="47">
        <f t="shared" si="34"/>
        <v>63.73626373626373</v>
      </c>
      <c r="S15" s="134">
        <v>1900</v>
      </c>
      <c r="T15" s="167">
        <v>973</v>
      </c>
      <c r="U15" s="103">
        <f t="shared" si="7"/>
        <v>51.21052631578947</v>
      </c>
      <c r="V15" s="115">
        <v>927</v>
      </c>
      <c r="W15" s="113">
        <f t="shared" si="8"/>
        <v>48.78947368421053</v>
      </c>
      <c r="X15" s="134">
        <v>3770</v>
      </c>
      <c r="Y15" s="167">
        <v>1973</v>
      </c>
      <c r="Z15" s="103">
        <f t="shared" si="9"/>
        <v>52.3342175066313</v>
      </c>
      <c r="AA15" s="167">
        <v>1797</v>
      </c>
      <c r="AB15" s="113">
        <f t="shared" si="10"/>
        <v>47.6657824933687</v>
      </c>
      <c r="AC15" s="45">
        <v>521</v>
      </c>
      <c r="AD15" s="18">
        <v>270</v>
      </c>
      <c r="AE15" s="46">
        <f t="shared" si="0"/>
        <v>45.51724137931035</v>
      </c>
      <c r="AF15" s="18">
        <v>251</v>
      </c>
      <c r="AG15" s="47">
        <f t="shared" si="1"/>
        <v>54.48275862068965</v>
      </c>
      <c r="AH15" s="45">
        <v>690</v>
      </c>
      <c r="AI15" s="18">
        <v>331</v>
      </c>
      <c r="AJ15" s="46">
        <f aca="true" t="shared" si="35" ref="AJ15:AJ24">AI15/AH15*100</f>
        <v>47.971014492753625</v>
      </c>
      <c r="AK15" s="18">
        <v>359</v>
      </c>
      <c r="AL15" s="47">
        <f aca="true" t="shared" si="36" ref="AL15:AL24">AK15/AH15*100</f>
        <v>52.028985507246375</v>
      </c>
      <c r="AM15" s="42">
        <v>1202</v>
      </c>
      <c r="AN15" s="18">
        <v>596</v>
      </c>
      <c r="AO15" s="46">
        <f t="shared" si="13"/>
        <v>49.58402662229617</v>
      </c>
      <c r="AP15" s="18">
        <v>606</v>
      </c>
      <c r="AQ15" s="47">
        <f t="shared" si="14"/>
        <v>50.41597337770383</v>
      </c>
      <c r="AR15" s="45">
        <v>332</v>
      </c>
      <c r="AS15" s="18">
        <v>153</v>
      </c>
      <c r="AT15" s="46">
        <f t="shared" si="15"/>
        <v>46.08433734939759</v>
      </c>
      <c r="AU15" s="18">
        <v>179</v>
      </c>
      <c r="AV15" s="47">
        <f t="shared" si="16"/>
        <v>53.915662650602414</v>
      </c>
      <c r="AW15" s="42">
        <v>1773</v>
      </c>
      <c r="AX15" s="18">
        <v>874</v>
      </c>
      <c r="AY15" s="43">
        <f t="shared" si="17"/>
        <v>49.294980259447264</v>
      </c>
      <c r="AZ15" s="18">
        <v>899</v>
      </c>
      <c r="BA15" s="44">
        <f t="shared" si="18"/>
        <v>50.705019740552736</v>
      </c>
      <c r="BB15" s="42">
        <v>1125</v>
      </c>
      <c r="BC15" s="18">
        <v>544</v>
      </c>
      <c r="BD15" s="46">
        <f t="shared" si="19"/>
        <v>48.355555555555554</v>
      </c>
      <c r="BE15" s="18">
        <v>581</v>
      </c>
      <c r="BF15" s="47">
        <f t="shared" si="20"/>
        <v>51.644444444444446</v>
      </c>
      <c r="BG15" s="48">
        <v>639</v>
      </c>
      <c r="BH15" s="49">
        <v>303</v>
      </c>
      <c r="BI15" s="50">
        <f t="shared" si="21"/>
        <v>47.417840375586856</v>
      </c>
      <c r="BJ15" s="49">
        <v>336</v>
      </c>
      <c r="BK15" s="51">
        <f t="shared" si="22"/>
        <v>52.58215962441315</v>
      </c>
      <c r="BL15" s="42">
        <v>4917</v>
      </c>
      <c r="BM15" s="15">
        <v>2393</v>
      </c>
      <c r="BN15" s="43">
        <f t="shared" si="23"/>
        <v>48.66788692292048</v>
      </c>
      <c r="BO15" s="15">
        <v>2524</v>
      </c>
      <c r="BP15" s="44">
        <f t="shared" si="24"/>
        <v>51.33211307707952</v>
      </c>
      <c r="BQ15" s="42">
        <v>1510</v>
      </c>
      <c r="BR15" s="18">
        <v>819</v>
      </c>
      <c r="BS15" s="43">
        <f t="shared" si="25"/>
        <v>54.23841059602649</v>
      </c>
      <c r="BT15" s="18">
        <v>691</v>
      </c>
      <c r="BU15" s="44">
        <f t="shared" si="26"/>
        <v>45.76158940397351</v>
      </c>
      <c r="BV15" s="42">
        <v>2389</v>
      </c>
      <c r="BW15" s="15">
        <v>1217</v>
      </c>
      <c r="BX15" s="43">
        <f t="shared" si="27"/>
        <v>50.94181665969024</v>
      </c>
      <c r="BY15" s="15">
        <v>1172</v>
      </c>
      <c r="BZ15" s="44">
        <f t="shared" si="28"/>
        <v>49.05818334030975</v>
      </c>
      <c r="CA15" s="42">
        <v>1097</v>
      </c>
      <c r="CB15" s="18">
        <v>553</v>
      </c>
      <c r="CC15" s="46">
        <f t="shared" si="29"/>
        <v>50.4102096627165</v>
      </c>
      <c r="CD15" s="18">
        <v>544</v>
      </c>
      <c r="CE15" s="52">
        <f t="shared" si="30"/>
        <v>49.5897903372835</v>
      </c>
      <c r="CF15" s="39">
        <f t="shared" si="31"/>
        <v>71317</v>
      </c>
      <c r="CG15" s="40">
        <f t="shared" si="32"/>
        <v>5.914011040725633</v>
      </c>
      <c r="CH15" s="41" t="s">
        <v>69</v>
      </c>
    </row>
    <row r="16" spans="1:86" ht="19.5" customHeight="1">
      <c r="A16" s="860" t="s">
        <v>70</v>
      </c>
      <c r="B16" s="861"/>
      <c r="C16" s="862"/>
      <c r="D16" s="105">
        <v>18684</v>
      </c>
      <c r="E16" s="99">
        <v>9522</v>
      </c>
      <c r="F16" s="103">
        <f t="shared" si="2"/>
        <v>50.96339113680154</v>
      </c>
      <c r="G16" s="99">
        <v>9162</v>
      </c>
      <c r="H16" s="104">
        <f t="shared" si="3"/>
        <v>49.03660886319846</v>
      </c>
      <c r="I16" s="126">
        <v>21952</v>
      </c>
      <c r="J16" s="87">
        <v>11451</v>
      </c>
      <c r="K16" s="103">
        <f t="shared" si="4"/>
        <v>52.16381195335277</v>
      </c>
      <c r="L16" s="128">
        <v>10501</v>
      </c>
      <c r="M16" s="104">
        <f t="shared" si="5"/>
        <v>47.83618804664723</v>
      </c>
      <c r="N16" s="145">
        <v>505</v>
      </c>
      <c r="O16" s="155">
        <v>251</v>
      </c>
      <c r="P16" s="152">
        <f t="shared" si="33"/>
        <v>44.26807760141093</v>
      </c>
      <c r="Q16" s="136">
        <v>254</v>
      </c>
      <c r="R16" s="47">
        <f t="shared" si="34"/>
        <v>44.79717813051146</v>
      </c>
      <c r="S16" s="134">
        <v>1858</v>
      </c>
      <c r="T16" s="115">
        <v>957</v>
      </c>
      <c r="U16" s="103">
        <f t="shared" si="7"/>
        <v>51.5069967707212</v>
      </c>
      <c r="V16" s="115">
        <v>901</v>
      </c>
      <c r="W16" s="113">
        <f t="shared" si="8"/>
        <v>48.4930032292788</v>
      </c>
      <c r="X16" s="134">
        <v>3303</v>
      </c>
      <c r="Y16" s="167">
        <v>1651</v>
      </c>
      <c r="Z16" s="103">
        <f t="shared" si="9"/>
        <v>49.98486224644263</v>
      </c>
      <c r="AA16" s="167">
        <v>1652</v>
      </c>
      <c r="AB16" s="113">
        <f t="shared" si="10"/>
        <v>50.01513775355737</v>
      </c>
      <c r="AC16" s="45">
        <v>444</v>
      </c>
      <c r="AD16" s="18">
        <v>216</v>
      </c>
      <c r="AE16" s="46">
        <f t="shared" si="0"/>
        <v>44.41489361702128</v>
      </c>
      <c r="AF16" s="18">
        <v>228</v>
      </c>
      <c r="AG16" s="47">
        <f t="shared" si="1"/>
        <v>55.58510638297872</v>
      </c>
      <c r="AH16" s="45">
        <v>658</v>
      </c>
      <c r="AI16" s="18">
        <v>355</v>
      </c>
      <c r="AJ16" s="46">
        <f t="shared" si="35"/>
        <v>53.951367781155014</v>
      </c>
      <c r="AK16" s="18">
        <v>303</v>
      </c>
      <c r="AL16" s="47">
        <f t="shared" si="36"/>
        <v>46.048632218844986</v>
      </c>
      <c r="AM16" s="42">
        <v>1051</v>
      </c>
      <c r="AN16" s="18">
        <v>513</v>
      </c>
      <c r="AO16" s="46">
        <f t="shared" si="13"/>
        <v>48.81065651760228</v>
      </c>
      <c r="AP16" s="18">
        <v>538</v>
      </c>
      <c r="AQ16" s="47">
        <f t="shared" si="14"/>
        <v>51.18934348239772</v>
      </c>
      <c r="AR16" s="45">
        <v>318</v>
      </c>
      <c r="AS16" s="18">
        <v>177</v>
      </c>
      <c r="AT16" s="46">
        <f t="shared" si="15"/>
        <v>55.660377358490564</v>
      </c>
      <c r="AU16" s="18">
        <v>141</v>
      </c>
      <c r="AV16" s="47">
        <f t="shared" si="16"/>
        <v>44.339622641509436</v>
      </c>
      <c r="AW16" s="42">
        <v>1474</v>
      </c>
      <c r="AX16" s="18">
        <v>707</v>
      </c>
      <c r="AY16" s="43">
        <f t="shared" si="17"/>
        <v>47.964721845318856</v>
      </c>
      <c r="AZ16" s="18">
        <v>767</v>
      </c>
      <c r="BA16" s="44">
        <f t="shared" si="18"/>
        <v>52.035278154681144</v>
      </c>
      <c r="BB16" s="42">
        <v>1072</v>
      </c>
      <c r="BC16" s="18">
        <v>543</v>
      </c>
      <c r="BD16" s="46">
        <f t="shared" si="19"/>
        <v>50.65298507462687</v>
      </c>
      <c r="BE16" s="18">
        <v>529</v>
      </c>
      <c r="BF16" s="47">
        <f t="shared" si="20"/>
        <v>49.34701492537313</v>
      </c>
      <c r="BG16" s="48">
        <v>596</v>
      </c>
      <c r="BH16" s="49">
        <v>299</v>
      </c>
      <c r="BI16" s="50">
        <f t="shared" si="21"/>
        <v>50.167785234899334</v>
      </c>
      <c r="BJ16" s="49">
        <v>297</v>
      </c>
      <c r="BK16" s="51">
        <f t="shared" si="22"/>
        <v>49.832214765100666</v>
      </c>
      <c r="BL16" s="42">
        <v>4277</v>
      </c>
      <c r="BM16" s="15">
        <v>2168</v>
      </c>
      <c r="BN16" s="43">
        <f t="shared" si="23"/>
        <v>50.689735796118775</v>
      </c>
      <c r="BO16" s="15">
        <v>2109</v>
      </c>
      <c r="BP16" s="44">
        <f t="shared" si="24"/>
        <v>49.310264203881225</v>
      </c>
      <c r="BQ16" s="42">
        <v>1380</v>
      </c>
      <c r="BR16" s="18">
        <v>678</v>
      </c>
      <c r="BS16" s="43">
        <f t="shared" si="25"/>
        <v>49.130434782608695</v>
      </c>
      <c r="BT16" s="18">
        <v>702</v>
      </c>
      <c r="BU16" s="44">
        <f t="shared" si="26"/>
        <v>50.8695652173913</v>
      </c>
      <c r="BV16" s="42">
        <v>1954</v>
      </c>
      <c r="BW16" s="18">
        <v>932</v>
      </c>
      <c r="BX16" s="43">
        <f t="shared" si="27"/>
        <v>47.69703172978505</v>
      </c>
      <c r="BY16" s="18">
        <v>1022</v>
      </c>
      <c r="BZ16" s="44">
        <f t="shared" si="28"/>
        <v>52.30296827021495</v>
      </c>
      <c r="CA16" s="45">
        <v>978</v>
      </c>
      <c r="CB16" s="18">
        <v>494</v>
      </c>
      <c r="CC16" s="46">
        <f t="shared" si="29"/>
        <v>50.511247443762784</v>
      </c>
      <c r="CD16" s="18">
        <v>484</v>
      </c>
      <c r="CE16" s="52">
        <f t="shared" si="30"/>
        <v>49.48875255623722</v>
      </c>
      <c r="CF16" s="39">
        <f t="shared" si="31"/>
        <v>60504</v>
      </c>
      <c r="CG16" s="40">
        <f t="shared" si="32"/>
        <v>5.017335614342495</v>
      </c>
      <c r="CH16" s="41" t="s">
        <v>70</v>
      </c>
    </row>
    <row r="17" spans="1:86" ht="19.5" customHeight="1">
      <c r="A17" s="860" t="s">
        <v>71</v>
      </c>
      <c r="B17" s="861"/>
      <c r="C17" s="862"/>
      <c r="D17" s="105">
        <v>14545</v>
      </c>
      <c r="E17" s="106">
        <v>7230</v>
      </c>
      <c r="F17" s="103">
        <f t="shared" si="2"/>
        <v>49.707803368855274</v>
      </c>
      <c r="G17" s="106">
        <v>7315</v>
      </c>
      <c r="H17" s="104">
        <f t="shared" si="3"/>
        <v>50.292196631144726</v>
      </c>
      <c r="I17" s="129">
        <v>15943</v>
      </c>
      <c r="J17" s="128">
        <v>8408</v>
      </c>
      <c r="K17" s="103">
        <f t="shared" si="4"/>
        <v>52.73787869284325</v>
      </c>
      <c r="L17" s="87">
        <v>7535</v>
      </c>
      <c r="M17" s="104">
        <f t="shared" si="5"/>
        <v>47.26212130715675</v>
      </c>
      <c r="N17" s="145">
        <v>459</v>
      </c>
      <c r="O17" s="155">
        <v>222</v>
      </c>
      <c r="P17" s="152">
        <f t="shared" si="33"/>
        <v>43.960396039603964</v>
      </c>
      <c r="Q17" s="155">
        <v>237</v>
      </c>
      <c r="R17" s="47">
        <f t="shared" si="34"/>
        <v>46.930693069306926</v>
      </c>
      <c r="S17" s="134">
        <v>1478</v>
      </c>
      <c r="T17" s="115">
        <v>735</v>
      </c>
      <c r="U17" s="103">
        <f t="shared" si="7"/>
        <v>49.72936400541272</v>
      </c>
      <c r="V17" s="115">
        <v>743</v>
      </c>
      <c r="W17" s="113">
        <f t="shared" si="8"/>
        <v>50.27063599458727</v>
      </c>
      <c r="X17" s="134">
        <v>2541</v>
      </c>
      <c r="Y17" s="167">
        <v>1230</v>
      </c>
      <c r="Z17" s="103">
        <f t="shared" si="9"/>
        <v>48.40613931523022</v>
      </c>
      <c r="AA17" s="167">
        <v>1311</v>
      </c>
      <c r="AB17" s="113">
        <f t="shared" si="10"/>
        <v>51.59386068476978</v>
      </c>
      <c r="AC17" s="45">
        <v>435</v>
      </c>
      <c r="AD17" s="18">
        <v>198</v>
      </c>
      <c r="AE17" s="46">
        <f t="shared" si="0"/>
        <v>45.01607717041801</v>
      </c>
      <c r="AF17" s="18">
        <v>237</v>
      </c>
      <c r="AG17" s="47">
        <f t="shared" si="1"/>
        <v>54.983922829581985</v>
      </c>
      <c r="AH17" s="45">
        <v>532</v>
      </c>
      <c r="AI17" s="18">
        <v>262</v>
      </c>
      <c r="AJ17" s="46">
        <f t="shared" si="35"/>
        <v>49.24812030075188</v>
      </c>
      <c r="AK17" s="18">
        <v>270</v>
      </c>
      <c r="AL17" s="47">
        <f t="shared" si="36"/>
        <v>50.75187969924813</v>
      </c>
      <c r="AM17" s="42">
        <v>919</v>
      </c>
      <c r="AN17" s="18">
        <v>467</v>
      </c>
      <c r="AO17" s="46">
        <f t="shared" si="13"/>
        <v>50.81610446137106</v>
      </c>
      <c r="AP17" s="18">
        <v>452</v>
      </c>
      <c r="AQ17" s="47">
        <f t="shared" si="14"/>
        <v>49.183895538628946</v>
      </c>
      <c r="AR17" s="45">
        <v>270</v>
      </c>
      <c r="AS17" s="18">
        <v>132</v>
      </c>
      <c r="AT17" s="46">
        <f t="shared" si="15"/>
        <v>48.888888888888886</v>
      </c>
      <c r="AU17" s="18">
        <v>138</v>
      </c>
      <c r="AV17" s="47">
        <f t="shared" si="16"/>
        <v>51.11111111111111</v>
      </c>
      <c r="AW17" s="42">
        <v>1309</v>
      </c>
      <c r="AX17" s="18">
        <v>615</v>
      </c>
      <c r="AY17" s="43">
        <f t="shared" si="17"/>
        <v>46.98242933537051</v>
      </c>
      <c r="AZ17" s="18">
        <v>694</v>
      </c>
      <c r="BA17" s="44">
        <f t="shared" si="18"/>
        <v>53.01757066462949</v>
      </c>
      <c r="BB17" s="45">
        <v>929</v>
      </c>
      <c r="BC17" s="18">
        <v>481</v>
      </c>
      <c r="BD17" s="46">
        <f t="shared" si="19"/>
        <v>51.77610333692142</v>
      </c>
      <c r="BE17" s="18">
        <v>448</v>
      </c>
      <c r="BF17" s="47">
        <f t="shared" si="20"/>
        <v>48.22389666307858</v>
      </c>
      <c r="BG17" s="48">
        <v>597</v>
      </c>
      <c r="BH17" s="49">
        <v>282</v>
      </c>
      <c r="BI17" s="50">
        <f t="shared" si="21"/>
        <v>47.23618090452261</v>
      </c>
      <c r="BJ17" s="49">
        <v>315</v>
      </c>
      <c r="BK17" s="51">
        <f t="shared" si="22"/>
        <v>52.76381909547738</v>
      </c>
      <c r="BL17" s="42">
        <v>3414</v>
      </c>
      <c r="BM17" s="15">
        <v>1761</v>
      </c>
      <c r="BN17" s="43">
        <f t="shared" si="23"/>
        <v>51.5817223198594</v>
      </c>
      <c r="BO17" s="15">
        <v>1653</v>
      </c>
      <c r="BP17" s="44">
        <f t="shared" si="24"/>
        <v>48.4182776801406</v>
      </c>
      <c r="BQ17" s="42">
        <v>1130</v>
      </c>
      <c r="BR17" s="18">
        <v>521</v>
      </c>
      <c r="BS17" s="43">
        <f t="shared" si="25"/>
        <v>46.10619469026548</v>
      </c>
      <c r="BT17" s="18">
        <v>609</v>
      </c>
      <c r="BU17" s="44">
        <f t="shared" si="26"/>
        <v>53.89380530973451</v>
      </c>
      <c r="BV17" s="42">
        <v>1502</v>
      </c>
      <c r="BW17" s="18">
        <v>726</v>
      </c>
      <c r="BX17" s="43">
        <f t="shared" si="27"/>
        <v>48.33555259653795</v>
      </c>
      <c r="BY17" s="18">
        <v>776</v>
      </c>
      <c r="BZ17" s="44">
        <f t="shared" si="28"/>
        <v>51.664447403462056</v>
      </c>
      <c r="CA17" s="45">
        <v>825</v>
      </c>
      <c r="CB17" s="18">
        <v>408</v>
      </c>
      <c r="CC17" s="46">
        <f t="shared" si="29"/>
        <v>49.45454545454545</v>
      </c>
      <c r="CD17" s="18">
        <v>417</v>
      </c>
      <c r="CE17" s="52">
        <f t="shared" si="30"/>
        <v>50.54545454545455</v>
      </c>
      <c r="CF17" s="39">
        <f t="shared" si="31"/>
        <v>46828</v>
      </c>
      <c r="CG17" s="40">
        <f t="shared" si="32"/>
        <v>3.883243953266401</v>
      </c>
      <c r="CH17" s="41" t="s">
        <v>71</v>
      </c>
    </row>
    <row r="18" spans="1:86" ht="19.5" customHeight="1">
      <c r="A18" s="860" t="s">
        <v>72</v>
      </c>
      <c r="B18" s="861"/>
      <c r="C18" s="862"/>
      <c r="D18" s="107">
        <v>11740</v>
      </c>
      <c r="E18" s="99">
        <v>5589</v>
      </c>
      <c r="F18" s="103">
        <f t="shared" si="2"/>
        <v>47.606473594548554</v>
      </c>
      <c r="G18" s="106">
        <v>6151</v>
      </c>
      <c r="H18" s="104">
        <f t="shared" si="3"/>
        <v>52.39352640545145</v>
      </c>
      <c r="I18" s="129">
        <v>11812</v>
      </c>
      <c r="J18" s="127">
        <v>5733</v>
      </c>
      <c r="K18" s="103">
        <f t="shared" si="4"/>
        <v>48.535387741280054</v>
      </c>
      <c r="L18" s="128">
        <v>6079</v>
      </c>
      <c r="M18" s="104">
        <f t="shared" si="5"/>
        <v>51.464612258719946</v>
      </c>
      <c r="N18" s="144">
        <v>391</v>
      </c>
      <c r="O18" s="136">
        <v>177</v>
      </c>
      <c r="P18" s="152">
        <f t="shared" si="33"/>
        <v>38.56209150326798</v>
      </c>
      <c r="Q18" s="115">
        <v>214</v>
      </c>
      <c r="R18" s="47">
        <f t="shared" si="34"/>
        <v>46.62309368191721</v>
      </c>
      <c r="S18" s="134">
        <v>1352</v>
      </c>
      <c r="T18" s="115">
        <v>558</v>
      </c>
      <c r="U18" s="103">
        <f t="shared" si="7"/>
        <v>41.27218934911242</v>
      </c>
      <c r="V18" s="115">
        <v>794</v>
      </c>
      <c r="W18" s="113">
        <f t="shared" si="8"/>
        <v>58.72781065088757</v>
      </c>
      <c r="X18" s="134">
        <v>2352</v>
      </c>
      <c r="Y18" s="167">
        <v>1091</v>
      </c>
      <c r="Z18" s="103">
        <f t="shared" si="9"/>
        <v>46.386054421768705</v>
      </c>
      <c r="AA18" s="167">
        <v>1261</v>
      </c>
      <c r="AB18" s="113">
        <f t="shared" si="10"/>
        <v>53.613945578231295</v>
      </c>
      <c r="AC18" s="45">
        <v>376</v>
      </c>
      <c r="AD18" s="18">
        <v>167</v>
      </c>
      <c r="AE18" s="46">
        <f t="shared" si="0"/>
        <v>36.016949152542374</v>
      </c>
      <c r="AF18" s="18">
        <v>209</v>
      </c>
      <c r="AG18" s="47">
        <f t="shared" si="1"/>
        <v>63.983050847457626</v>
      </c>
      <c r="AH18" s="45">
        <v>463</v>
      </c>
      <c r="AI18" s="18">
        <v>211</v>
      </c>
      <c r="AJ18" s="46">
        <f t="shared" si="35"/>
        <v>45.57235421166307</v>
      </c>
      <c r="AK18" s="18">
        <v>252</v>
      </c>
      <c r="AL18" s="47">
        <f t="shared" si="36"/>
        <v>54.42764578833693</v>
      </c>
      <c r="AM18" s="45">
        <v>839</v>
      </c>
      <c r="AN18" s="18">
        <v>354</v>
      </c>
      <c r="AO18" s="46">
        <f t="shared" si="13"/>
        <v>42.19308700834327</v>
      </c>
      <c r="AP18" s="18">
        <v>485</v>
      </c>
      <c r="AQ18" s="47">
        <f t="shared" si="14"/>
        <v>57.80691299165673</v>
      </c>
      <c r="AR18" s="45">
        <v>258</v>
      </c>
      <c r="AS18" s="18">
        <v>112</v>
      </c>
      <c r="AT18" s="46">
        <f t="shared" si="15"/>
        <v>43.41085271317829</v>
      </c>
      <c r="AU18" s="18">
        <v>146</v>
      </c>
      <c r="AV18" s="47">
        <f t="shared" si="16"/>
        <v>56.58914728682171</v>
      </c>
      <c r="AW18" s="42">
        <v>1356</v>
      </c>
      <c r="AX18" s="18">
        <v>637</v>
      </c>
      <c r="AY18" s="43">
        <f t="shared" si="17"/>
        <v>46.976401179941</v>
      </c>
      <c r="AZ18" s="18">
        <v>719</v>
      </c>
      <c r="BA18" s="44">
        <f t="shared" si="18"/>
        <v>53.02359882005899</v>
      </c>
      <c r="BB18" s="45">
        <v>909</v>
      </c>
      <c r="BC18" s="18">
        <v>414</v>
      </c>
      <c r="BD18" s="46">
        <f t="shared" si="19"/>
        <v>45.54455445544555</v>
      </c>
      <c r="BE18" s="18">
        <v>495</v>
      </c>
      <c r="BF18" s="47">
        <f t="shared" si="20"/>
        <v>54.45544554455446</v>
      </c>
      <c r="BG18" s="48">
        <v>633</v>
      </c>
      <c r="BH18" s="49">
        <v>274</v>
      </c>
      <c r="BI18" s="50">
        <f t="shared" si="21"/>
        <v>43.28593996840443</v>
      </c>
      <c r="BJ18" s="49">
        <v>359</v>
      </c>
      <c r="BK18" s="51">
        <f t="shared" si="22"/>
        <v>56.71406003159558</v>
      </c>
      <c r="BL18" s="42">
        <v>2509</v>
      </c>
      <c r="BM18" s="15">
        <v>1225</v>
      </c>
      <c r="BN18" s="43">
        <f t="shared" si="23"/>
        <v>48.824232762056596</v>
      </c>
      <c r="BO18" s="15">
        <v>1284</v>
      </c>
      <c r="BP18" s="44">
        <f t="shared" si="24"/>
        <v>51.175767237943404</v>
      </c>
      <c r="BQ18" s="42">
        <v>1109</v>
      </c>
      <c r="BR18" s="18">
        <v>494</v>
      </c>
      <c r="BS18" s="43">
        <f t="shared" si="25"/>
        <v>44.54463480613165</v>
      </c>
      <c r="BT18" s="18">
        <v>615</v>
      </c>
      <c r="BU18" s="44">
        <f t="shared" si="26"/>
        <v>55.455365193868346</v>
      </c>
      <c r="BV18" s="42">
        <v>1432</v>
      </c>
      <c r="BW18" s="18">
        <v>672</v>
      </c>
      <c r="BX18" s="43">
        <f t="shared" si="27"/>
        <v>46.927374301675975</v>
      </c>
      <c r="BY18" s="18">
        <v>760</v>
      </c>
      <c r="BZ18" s="44">
        <f t="shared" si="28"/>
        <v>53.072625698324025</v>
      </c>
      <c r="CA18" s="45">
        <v>869</v>
      </c>
      <c r="CB18" s="18">
        <v>364</v>
      </c>
      <c r="CC18" s="46">
        <f t="shared" si="29"/>
        <v>41.88722669735328</v>
      </c>
      <c r="CD18" s="18">
        <v>505</v>
      </c>
      <c r="CE18" s="52">
        <f t="shared" si="30"/>
        <v>58.11277330264672</v>
      </c>
      <c r="CF18" s="39">
        <f t="shared" si="31"/>
        <v>38400</v>
      </c>
      <c r="CG18" s="40">
        <f t="shared" si="32"/>
        <v>3.184346284390318</v>
      </c>
      <c r="CH18" s="41" t="s">
        <v>72</v>
      </c>
    </row>
    <row r="19" spans="1:86" ht="19.5" customHeight="1">
      <c r="A19" s="860" t="s">
        <v>73</v>
      </c>
      <c r="B19" s="861"/>
      <c r="C19" s="862"/>
      <c r="D19" s="107">
        <v>8325</v>
      </c>
      <c r="E19" s="106">
        <v>3773</v>
      </c>
      <c r="F19" s="103">
        <f t="shared" si="2"/>
        <v>45.32132132132132</v>
      </c>
      <c r="G19" s="108">
        <v>4552</v>
      </c>
      <c r="H19" s="104">
        <f t="shared" si="3"/>
        <v>54.67867867867868</v>
      </c>
      <c r="I19" s="129">
        <v>7599</v>
      </c>
      <c r="J19" s="128">
        <v>3601</v>
      </c>
      <c r="K19" s="103">
        <f t="shared" si="4"/>
        <v>47.387814186077115</v>
      </c>
      <c r="L19" s="87">
        <v>3998</v>
      </c>
      <c r="M19" s="104">
        <f t="shared" si="5"/>
        <v>52.612185813922885</v>
      </c>
      <c r="N19" s="162">
        <v>326</v>
      </c>
      <c r="O19" s="135">
        <v>135</v>
      </c>
      <c r="P19" s="152">
        <f t="shared" si="33"/>
        <v>34.52685421994885</v>
      </c>
      <c r="Q19" s="136">
        <v>191</v>
      </c>
      <c r="R19" s="47">
        <f t="shared" si="34"/>
        <v>48.84910485933504</v>
      </c>
      <c r="S19" s="134">
        <v>1220</v>
      </c>
      <c r="T19" s="115">
        <v>513</v>
      </c>
      <c r="U19" s="103">
        <f t="shared" si="7"/>
        <v>42.049180327868854</v>
      </c>
      <c r="V19" s="115">
        <v>707</v>
      </c>
      <c r="W19" s="113">
        <f t="shared" si="8"/>
        <v>57.950819672131146</v>
      </c>
      <c r="X19" s="134">
        <v>1822</v>
      </c>
      <c r="Y19" s="115">
        <v>821</v>
      </c>
      <c r="Z19" s="103">
        <f t="shared" si="9"/>
        <v>45.060373216245885</v>
      </c>
      <c r="AA19" s="167">
        <v>1001</v>
      </c>
      <c r="AB19" s="113">
        <f t="shared" si="10"/>
        <v>54.939626783754115</v>
      </c>
      <c r="AC19" s="45">
        <v>311</v>
      </c>
      <c r="AD19" s="18">
        <v>140</v>
      </c>
      <c r="AE19" s="46">
        <f t="shared" si="0"/>
        <v>48</v>
      </c>
      <c r="AF19" s="18">
        <v>171</v>
      </c>
      <c r="AG19" s="47">
        <f>171/311*100</f>
        <v>54.983922829581985</v>
      </c>
      <c r="AH19" s="45">
        <v>362</v>
      </c>
      <c r="AI19" s="18">
        <v>158</v>
      </c>
      <c r="AJ19" s="46">
        <f t="shared" si="35"/>
        <v>43.646408839779006</v>
      </c>
      <c r="AK19" s="18">
        <v>204</v>
      </c>
      <c r="AL19" s="47">
        <f t="shared" si="36"/>
        <v>56.353591160220994</v>
      </c>
      <c r="AM19" s="45">
        <v>734</v>
      </c>
      <c r="AN19" s="18">
        <v>365</v>
      </c>
      <c r="AO19" s="46">
        <f t="shared" si="13"/>
        <v>49.72752043596731</v>
      </c>
      <c r="AP19" s="18">
        <v>396</v>
      </c>
      <c r="AQ19" s="47">
        <f t="shared" si="14"/>
        <v>53.950953678474114</v>
      </c>
      <c r="AR19" s="45">
        <v>236</v>
      </c>
      <c r="AS19" s="18">
        <v>104</v>
      </c>
      <c r="AT19" s="46">
        <f t="shared" si="15"/>
        <v>44.06779661016949</v>
      </c>
      <c r="AU19" s="18">
        <v>132</v>
      </c>
      <c r="AV19" s="47">
        <f t="shared" si="16"/>
        <v>55.932203389830505</v>
      </c>
      <c r="AW19" s="42">
        <v>1152</v>
      </c>
      <c r="AX19" s="18">
        <v>528</v>
      </c>
      <c r="AY19" s="43">
        <f t="shared" si="17"/>
        <v>45.83333333333333</v>
      </c>
      <c r="AZ19" s="18">
        <v>624</v>
      </c>
      <c r="BA19" s="44">
        <f t="shared" si="18"/>
        <v>54.166666666666664</v>
      </c>
      <c r="BB19" s="45">
        <v>729</v>
      </c>
      <c r="BC19" s="18">
        <v>324</v>
      </c>
      <c r="BD19" s="46">
        <f t="shared" si="19"/>
        <v>44.44444444444444</v>
      </c>
      <c r="BE19" s="18">
        <v>405</v>
      </c>
      <c r="BF19" s="47">
        <f t="shared" si="20"/>
        <v>55.55555555555556</v>
      </c>
      <c r="BG19" s="48">
        <v>546</v>
      </c>
      <c r="BH19" s="49">
        <v>250</v>
      </c>
      <c r="BI19" s="50">
        <f t="shared" si="21"/>
        <v>45.78754578754579</v>
      </c>
      <c r="BJ19" s="49">
        <v>296</v>
      </c>
      <c r="BK19" s="51">
        <f t="shared" si="22"/>
        <v>54.21245421245421</v>
      </c>
      <c r="BL19" s="42">
        <v>1661</v>
      </c>
      <c r="BM19" s="18">
        <v>767</v>
      </c>
      <c r="BN19" s="43">
        <f t="shared" si="23"/>
        <v>46.17700180614088</v>
      </c>
      <c r="BO19" s="18">
        <v>894</v>
      </c>
      <c r="BP19" s="44">
        <f t="shared" si="24"/>
        <v>53.82299819385912</v>
      </c>
      <c r="BQ19" s="45">
        <v>893</v>
      </c>
      <c r="BR19" s="18">
        <v>392</v>
      </c>
      <c r="BS19" s="43">
        <f t="shared" si="25"/>
        <v>43.89697648376259</v>
      </c>
      <c r="BT19" s="18">
        <v>501</v>
      </c>
      <c r="BU19" s="44">
        <f t="shared" si="26"/>
        <v>56.10302351623741</v>
      </c>
      <c r="BV19" s="42">
        <v>1157</v>
      </c>
      <c r="BW19" s="18">
        <v>536</v>
      </c>
      <c r="BX19" s="43">
        <f t="shared" si="27"/>
        <v>46.3267070008643</v>
      </c>
      <c r="BY19" s="18">
        <v>621</v>
      </c>
      <c r="BZ19" s="44">
        <f t="shared" si="28"/>
        <v>53.67329299913569</v>
      </c>
      <c r="CA19" s="45">
        <v>733</v>
      </c>
      <c r="CB19" s="18">
        <v>341</v>
      </c>
      <c r="CC19" s="46">
        <f t="shared" si="29"/>
        <v>46.52114597544338</v>
      </c>
      <c r="CD19" s="18">
        <v>392</v>
      </c>
      <c r="CE19" s="52">
        <f t="shared" si="30"/>
        <v>53.47885402455662</v>
      </c>
      <c r="CF19" s="39">
        <f t="shared" si="31"/>
        <v>27806</v>
      </c>
      <c r="CG19" s="40">
        <f t="shared" si="32"/>
        <v>2.305831582910343</v>
      </c>
      <c r="CH19" s="41" t="s">
        <v>73</v>
      </c>
    </row>
    <row r="20" spans="1:86" ht="19.5" customHeight="1">
      <c r="A20" s="860" t="s">
        <v>74</v>
      </c>
      <c r="B20" s="861"/>
      <c r="C20" s="862"/>
      <c r="D20" s="109">
        <v>5860</v>
      </c>
      <c r="E20" s="99">
        <v>2463</v>
      </c>
      <c r="F20" s="103">
        <f t="shared" si="2"/>
        <v>42.03071672354949</v>
      </c>
      <c r="G20" s="106">
        <v>3397</v>
      </c>
      <c r="H20" s="104">
        <f t="shared" si="3"/>
        <v>57.96928327645051</v>
      </c>
      <c r="I20" s="129">
        <v>5218</v>
      </c>
      <c r="J20" s="87">
        <v>2248</v>
      </c>
      <c r="K20" s="103">
        <f t="shared" si="4"/>
        <v>43.08164047527788</v>
      </c>
      <c r="L20" s="128">
        <v>2970</v>
      </c>
      <c r="M20" s="113">
        <f t="shared" si="5"/>
        <v>56.91835952472212</v>
      </c>
      <c r="N20" s="114">
        <v>262</v>
      </c>
      <c r="O20" s="164">
        <v>107</v>
      </c>
      <c r="P20" s="152">
        <f t="shared" si="33"/>
        <v>32.82208588957055</v>
      </c>
      <c r="Q20" s="115">
        <v>155</v>
      </c>
      <c r="R20" s="47">
        <f t="shared" si="6"/>
        <v>59.16030534351145</v>
      </c>
      <c r="S20" s="114">
        <v>870</v>
      </c>
      <c r="T20" s="115">
        <v>369</v>
      </c>
      <c r="U20" s="103">
        <f t="shared" si="7"/>
        <v>42.41379310344828</v>
      </c>
      <c r="V20" s="115">
        <v>501</v>
      </c>
      <c r="W20" s="113">
        <f t="shared" si="8"/>
        <v>57.58620689655173</v>
      </c>
      <c r="X20" s="134">
        <v>1422</v>
      </c>
      <c r="Y20" s="115">
        <v>561</v>
      </c>
      <c r="Z20" s="103">
        <f t="shared" si="9"/>
        <v>39.45147679324894</v>
      </c>
      <c r="AA20" s="115">
        <v>861</v>
      </c>
      <c r="AB20" s="113">
        <f t="shared" si="10"/>
        <v>60.54852320675106</v>
      </c>
      <c r="AC20" s="45">
        <v>236</v>
      </c>
      <c r="AD20" s="18">
        <v>85</v>
      </c>
      <c r="AE20" s="46">
        <f t="shared" si="0"/>
        <v>33.07692307692307</v>
      </c>
      <c r="AF20" s="18">
        <v>151</v>
      </c>
      <c r="AG20" s="47">
        <f>151/236*100</f>
        <v>63.983050847457626</v>
      </c>
      <c r="AH20" s="45">
        <v>301</v>
      </c>
      <c r="AI20" s="18">
        <v>139</v>
      </c>
      <c r="AJ20" s="46">
        <f t="shared" si="35"/>
        <v>46.179401993355484</v>
      </c>
      <c r="AK20" s="18">
        <v>162</v>
      </c>
      <c r="AL20" s="47">
        <f t="shared" si="36"/>
        <v>53.820598006644516</v>
      </c>
      <c r="AM20" s="45">
        <v>661</v>
      </c>
      <c r="AN20" s="18">
        <v>292</v>
      </c>
      <c r="AO20" s="46">
        <f t="shared" si="13"/>
        <v>44.175491679273826</v>
      </c>
      <c r="AP20" s="18">
        <v>396</v>
      </c>
      <c r="AQ20" s="47">
        <f t="shared" si="14"/>
        <v>59.90922844175491</v>
      </c>
      <c r="AR20" s="45">
        <v>203</v>
      </c>
      <c r="AS20" s="18">
        <v>77</v>
      </c>
      <c r="AT20" s="46">
        <f t="shared" si="15"/>
        <v>37.93103448275862</v>
      </c>
      <c r="AU20" s="18">
        <v>126</v>
      </c>
      <c r="AV20" s="47">
        <f t="shared" si="16"/>
        <v>62.06896551724138</v>
      </c>
      <c r="AW20" s="42">
        <v>707</v>
      </c>
      <c r="AX20" s="18">
        <v>305</v>
      </c>
      <c r="AY20" s="43">
        <f t="shared" si="17"/>
        <v>43.14002828854314</v>
      </c>
      <c r="AZ20" s="18">
        <v>402</v>
      </c>
      <c r="BA20" s="44">
        <f t="shared" si="18"/>
        <v>56.85997171145686</v>
      </c>
      <c r="BB20" s="45">
        <v>455</v>
      </c>
      <c r="BC20" s="18">
        <v>186</v>
      </c>
      <c r="BD20" s="46">
        <f t="shared" si="19"/>
        <v>40.879120879120876</v>
      </c>
      <c r="BE20" s="18">
        <v>296</v>
      </c>
      <c r="BF20" s="47">
        <f t="shared" si="20"/>
        <v>65.05494505494505</v>
      </c>
      <c r="BG20" s="48">
        <v>419</v>
      </c>
      <c r="BH20" s="49">
        <v>179</v>
      </c>
      <c r="BI20" s="50">
        <f t="shared" si="21"/>
        <v>42.720763723150355</v>
      </c>
      <c r="BJ20" s="49">
        <v>240</v>
      </c>
      <c r="BK20" s="51">
        <f t="shared" si="22"/>
        <v>57.279236276849645</v>
      </c>
      <c r="BL20" s="42">
        <v>1065</v>
      </c>
      <c r="BM20" s="18">
        <v>472</v>
      </c>
      <c r="BN20" s="43">
        <f t="shared" si="23"/>
        <v>44.31924882629108</v>
      </c>
      <c r="BO20" s="18">
        <v>593</v>
      </c>
      <c r="BP20" s="44">
        <f t="shared" si="24"/>
        <v>55.68075117370892</v>
      </c>
      <c r="BQ20" s="45">
        <v>639</v>
      </c>
      <c r="BR20" s="18">
        <v>228</v>
      </c>
      <c r="BS20" s="43">
        <f t="shared" si="25"/>
        <v>35.68075117370892</v>
      </c>
      <c r="BT20" s="18">
        <v>411</v>
      </c>
      <c r="BU20" s="44">
        <f t="shared" si="26"/>
        <v>64.31924882629107</v>
      </c>
      <c r="BV20" s="45">
        <v>839</v>
      </c>
      <c r="BW20" s="18">
        <v>323</v>
      </c>
      <c r="BX20" s="43">
        <f t="shared" si="27"/>
        <v>38.49821215733015</v>
      </c>
      <c r="BY20" s="18">
        <v>516</v>
      </c>
      <c r="BZ20" s="44">
        <f t="shared" si="28"/>
        <v>61.50178784266984</v>
      </c>
      <c r="CA20" s="45">
        <v>594</v>
      </c>
      <c r="CB20" s="18">
        <v>261</v>
      </c>
      <c r="CC20" s="46">
        <f t="shared" si="29"/>
        <v>43.93939393939394</v>
      </c>
      <c r="CD20" s="18">
        <v>333</v>
      </c>
      <c r="CE20" s="52">
        <f t="shared" si="30"/>
        <v>56.060606060606055</v>
      </c>
      <c r="CF20" s="39">
        <f t="shared" si="31"/>
        <v>19751</v>
      </c>
      <c r="CG20" s="40">
        <f t="shared" si="32"/>
        <v>1.6378651943487805</v>
      </c>
      <c r="CH20" s="41" t="s">
        <v>74</v>
      </c>
    </row>
    <row r="21" spans="1:86" ht="19.5" customHeight="1">
      <c r="A21" s="860" t="s">
        <v>75</v>
      </c>
      <c r="B21" s="861"/>
      <c r="C21" s="862"/>
      <c r="D21" s="105">
        <v>5372</v>
      </c>
      <c r="E21" s="106">
        <v>2488</v>
      </c>
      <c r="F21" s="103">
        <f t="shared" si="2"/>
        <v>46.31422189128816</v>
      </c>
      <c r="G21" s="106">
        <v>2884</v>
      </c>
      <c r="H21" s="104">
        <f t="shared" si="3"/>
        <v>53.68577810871184</v>
      </c>
      <c r="I21" s="130">
        <v>4579</v>
      </c>
      <c r="J21" s="128">
        <v>2086</v>
      </c>
      <c r="K21" s="103">
        <f t="shared" si="4"/>
        <v>45.555798209215986</v>
      </c>
      <c r="L21" s="133">
        <v>2493</v>
      </c>
      <c r="M21" s="113">
        <f t="shared" si="5"/>
        <v>54.44420179078402</v>
      </c>
      <c r="N21" s="114">
        <v>271</v>
      </c>
      <c r="O21" s="136">
        <v>152</v>
      </c>
      <c r="P21" s="152">
        <f>O21/N21*100</f>
        <v>56.08856088560885</v>
      </c>
      <c r="Q21" s="115">
        <v>119</v>
      </c>
      <c r="R21" s="47">
        <f t="shared" si="6"/>
        <v>43.91143911439114</v>
      </c>
      <c r="S21" s="114">
        <v>788</v>
      </c>
      <c r="T21" s="115">
        <v>378</v>
      </c>
      <c r="U21" s="103">
        <f t="shared" si="7"/>
        <v>47.96954314720812</v>
      </c>
      <c r="V21" s="115">
        <v>410</v>
      </c>
      <c r="W21" s="113">
        <f t="shared" si="8"/>
        <v>52.03045685279187</v>
      </c>
      <c r="X21" s="134">
        <v>1406</v>
      </c>
      <c r="Y21" s="115">
        <v>691</v>
      </c>
      <c r="Z21" s="103">
        <f t="shared" si="9"/>
        <v>49.14651493598862</v>
      </c>
      <c r="AA21" s="115">
        <v>715</v>
      </c>
      <c r="AB21" s="113">
        <f t="shared" si="10"/>
        <v>50.85348506401138</v>
      </c>
      <c r="AC21" s="45">
        <v>275</v>
      </c>
      <c r="AD21" s="18">
        <v>132</v>
      </c>
      <c r="AE21" s="46">
        <f t="shared" si="0"/>
        <v>40</v>
      </c>
      <c r="AF21" s="18">
        <v>143</v>
      </c>
      <c r="AG21" s="47">
        <f>143/275*100</f>
        <v>52</v>
      </c>
      <c r="AH21" s="45">
        <v>238</v>
      </c>
      <c r="AI21" s="18">
        <v>104</v>
      </c>
      <c r="AJ21" s="46">
        <f t="shared" si="35"/>
        <v>43.69747899159664</v>
      </c>
      <c r="AK21" s="18">
        <v>134</v>
      </c>
      <c r="AL21" s="47">
        <f t="shared" si="36"/>
        <v>56.30252100840336</v>
      </c>
      <c r="AM21" s="45">
        <v>556</v>
      </c>
      <c r="AN21" s="18">
        <v>261</v>
      </c>
      <c r="AO21" s="46">
        <f t="shared" si="13"/>
        <v>46.94244604316547</v>
      </c>
      <c r="AP21" s="18">
        <v>295</v>
      </c>
      <c r="AQ21" s="47">
        <f t="shared" si="14"/>
        <v>53.05755395683454</v>
      </c>
      <c r="AR21" s="45">
        <v>241</v>
      </c>
      <c r="AS21" s="18">
        <v>109</v>
      </c>
      <c r="AT21" s="46">
        <f t="shared" si="15"/>
        <v>45.22821576763486</v>
      </c>
      <c r="AU21" s="18">
        <v>132</v>
      </c>
      <c r="AV21" s="47">
        <f t="shared" si="16"/>
        <v>54.77178423236515</v>
      </c>
      <c r="AW21" s="42">
        <v>1072</v>
      </c>
      <c r="AX21" s="18">
        <v>560</v>
      </c>
      <c r="AY21" s="43">
        <f t="shared" si="17"/>
        <v>52.23880597014925</v>
      </c>
      <c r="AZ21" s="18">
        <v>512</v>
      </c>
      <c r="BA21" s="44">
        <f t="shared" si="18"/>
        <v>47.76119402985074</v>
      </c>
      <c r="BB21" s="45">
        <v>553</v>
      </c>
      <c r="BC21" s="18">
        <v>283</v>
      </c>
      <c r="BD21" s="46">
        <f t="shared" si="19"/>
        <v>51.17540687160941</v>
      </c>
      <c r="BE21" s="18">
        <v>270</v>
      </c>
      <c r="BF21" s="47">
        <f t="shared" si="20"/>
        <v>48.824593128390596</v>
      </c>
      <c r="BG21" s="48">
        <v>582</v>
      </c>
      <c r="BH21" s="49">
        <v>311</v>
      </c>
      <c r="BI21" s="50">
        <f t="shared" si="21"/>
        <v>53.43642611683849</v>
      </c>
      <c r="BJ21" s="49">
        <v>271</v>
      </c>
      <c r="BK21" s="51">
        <f t="shared" si="22"/>
        <v>46.56357388316151</v>
      </c>
      <c r="BL21" s="45">
        <v>919</v>
      </c>
      <c r="BM21" s="18">
        <v>429</v>
      </c>
      <c r="BN21" s="43">
        <f t="shared" si="23"/>
        <v>46.681175190424376</v>
      </c>
      <c r="BO21" s="18">
        <v>490</v>
      </c>
      <c r="BP21" s="44">
        <f t="shared" si="24"/>
        <v>53.318824809575624</v>
      </c>
      <c r="BQ21" s="45">
        <v>744</v>
      </c>
      <c r="BR21" s="18">
        <v>382</v>
      </c>
      <c r="BS21" s="43">
        <f t="shared" si="25"/>
        <v>51.344086021505376</v>
      </c>
      <c r="BT21" s="18">
        <v>362</v>
      </c>
      <c r="BU21" s="44">
        <f t="shared" si="26"/>
        <v>48.655913978494624</v>
      </c>
      <c r="BV21" s="45">
        <v>856</v>
      </c>
      <c r="BW21" s="18">
        <v>418</v>
      </c>
      <c r="BX21" s="43">
        <f t="shared" si="27"/>
        <v>48.831775700934585</v>
      </c>
      <c r="BY21" s="18">
        <v>438</v>
      </c>
      <c r="BZ21" s="44">
        <f t="shared" si="28"/>
        <v>51.16822429906542</v>
      </c>
      <c r="CA21" s="45">
        <v>536</v>
      </c>
      <c r="CB21" s="18">
        <v>242</v>
      </c>
      <c r="CC21" s="46">
        <f t="shared" si="29"/>
        <v>45.149253731343286</v>
      </c>
      <c r="CD21" s="18">
        <v>294</v>
      </c>
      <c r="CE21" s="52">
        <f t="shared" si="30"/>
        <v>54.850746268656714</v>
      </c>
      <c r="CF21" s="39">
        <f t="shared" si="31"/>
        <v>18988</v>
      </c>
      <c r="CG21" s="40">
        <f t="shared" si="32"/>
        <v>1.5745928970834207</v>
      </c>
      <c r="CH21" s="41" t="s">
        <v>75</v>
      </c>
    </row>
    <row r="22" spans="1:86" ht="19.5" customHeight="1">
      <c r="A22" s="860" t="s">
        <v>76</v>
      </c>
      <c r="B22" s="861"/>
      <c r="C22" s="862"/>
      <c r="D22" s="111">
        <v>2484</v>
      </c>
      <c r="E22" s="112">
        <v>941</v>
      </c>
      <c r="F22" s="103">
        <f t="shared" si="2"/>
        <v>37.88244766505636</v>
      </c>
      <c r="G22" s="108">
        <v>1543</v>
      </c>
      <c r="H22" s="113">
        <f t="shared" si="3"/>
        <v>62.11755233494364</v>
      </c>
      <c r="I22" s="134">
        <v>2085</v>
      </c>
      <c r="J22" s="135">
        <v>763</v>
      </c>
      <c r="K22" s="103">
        <f t="shared" si="4"/>
        <v>36.594724220623505</v>
      </c>
      <c r="L22" s="127">
        <v>1322</v>
      </c>
      <c r="M22" s="113">
        <f t="shared" si="5"/>
        <v>63.4052757793765</v>
      </c>
      <c r="N22" s="114">
        <v>103</v>
      </c>
      <c r="O22" s="159">
        <v>48</v>
      </c>
      <c r="P22" s="152">
        <f>O22/N22*100</f>
        <v>46.601941747572816</v>
      </c>
      <c r="Q22" s="115">
        <v>55</v>
      </c>
      <c r="R22" s="47">
        <f t="shared" si="6"/>
        <v>53.398058252427184</v>
      </c>
      <c r="S22" s="114">
        <v>401</v>
      </c>
      <c r="T22" s="115">
        <v>155</v>
      </c>
      <c r="U22" s="103">
        <f t="shared" si="7"/>
        <v>38.65336658354115</v>
      </c>
      <c r="V22" s="115">
        <v>246</v>
      </c>
      <c r="W22" s="113">
        <f t="shared" si="8"/>
        <v>61.34663341645885</v>
      </c>
      <c r="X22" s="114">
        <v>625</v>
      </c>
      <c r="Y22" s="115">
        <v>229</v>
      </c>
      <c r="Z22" s="103">
        <f t="shared" si="9"/>
        <v>36.64</v>
      </c>
      <c r="AA22" s="115">
        <v>396</v>
      </c>
      <c r="AB22" s="113">
        <f t="shared" si="10"/>
        <v>63.36000000000001</v>
      </c>
      <c r="AC22" s="45">
        <v>130</v>
      </c>
      <c r="AD22" s="18">
        <v>43</v>
      </c>
      <c r="AE22" s="46">
        <f t="shared" si="0"/>
        <v>17.647058823529413</v>
      </c>
      <c r="AF22" s="18">
        <v>87</v>
      </c>
      <c r="AG22" s="47">
        <f>87/130*100</f>
        <v>66.92307692307692</v>
      </c>
      <c r="AH22" s="45">
        <v>142</v>
      </c>
      <c r="AI22" s="18">
        <v>50</v>
      </c>
      <c r="AJ22" s="46">
        <f t="shared" si="35"/>
        <v>35.2112676056338</v>
      </c>
      <c r="AK22" s="18">
        <v>92</v>
      </c>
      <c r="AL22" s="47">
        <f t="shared" si="36"/>
        <v>64.7887323943662</v>
      </c>
      <c r="AM22" s="45">
        <v>290</v>
      </c>
      <c r="AN22" s="18">
        <v>124</v>
      </c>
      <c r="AO22" s="46">
        <f t="shared" si="13"/>
        <v>42.758620689655174</v>
      </c>
      <c r="AP22" s="18">
        <v>166</v>
      </c>
      <c r="AQ22" s="47">
        <f t="shared" si="14"/>
        <v>57.24137931034483</v>
      </c>
      <c r="AR22" s="45">
        <v>107</v>
      </c>
      <c r="AS22" s="18">
        <v>47</v>
      </c>
      <c r="AT22" s="46">
        <f t="shared" si="15"/>
        <v>43.925233644859816</v>
      </c>
      <c r="AU22" s="18">
        <v>60</v>
      </c>
      <c r="AV22" s="47">
        <f t="shared" si="16"/>
        <v>56.074766355140184</v>
      </c>
      <c r="AW22" s="42">
        <v>412</v>
      </c>
      <c r="AX22" s="18">
        <v>176</v>
      </c>
      <c r="AY22" s="43">
        <f t="shared" si="17"/>
        <v>42.71844660194174</v>
      </c>
      <c r="AZ22" s="18">
        <v>236</v>
      </c>
      <c r="BA22" s="44">
        <f t="shared" si="18"/>
        <v>57.28155339805825</v>
      </c>
      <c r="BB22" s="45">
        <v>282</v>
      </c>
      <c r="BC22" s="18">
        <v>101</v>
      </c>
      <c r="BD22" s="46">
        <f t="shared" si="19"/>
        <v>35.815602836879435</v>
      </c>
      <c r="BE22" s="18">
        <v>181</v>
      </c>
      <c r="BF22" s="47">
        <f t="shared" si="20"/>
        <v>64.18439716312056</v>
      </c>
      <c r="BG22" s="48">
        <v>209</v>
      </c>
      <c r="BH22" s="49">
        <v>95</v>
      </c>
      <c r="BI22" s="50">
        <f t="shared" si="21"/>
        <v>45.45454545454545</v>
      </c>
      <c r="BJ22" s="49">
        <v>114</v>
      </c>
      <c r="BK22" s="51">
        <f t="shared" si="22"/>
        <v>54.54545454545454</v>
      </c>
      <c r="BL22" s="45">
        <v>452</v>
      </c>
      <c r="BM22" s="18">
        <v>174</v>
      </c>
      <c r="BN22" s="43">
        <f t="shared" si="23"/>
        <v>38.49557522123894</v>
      </c>
      <c r="BO22" s="18">
        <v>278</v>
      </c>
      <c r="BP22" s="44">
        <f t="shared" si="24"/>
        <v>61.504424778761056</v>
      </c>
      <c r="BQ22" s="45">
        <v>299</v>
      </c>
      <c r="BR22" s="18">
        <v>120</v>
      </c>
      <c r="BS22" s="43">
        <f t="shared" si="25"/>
        <v>40.13377926421405</v>
      </c>
      <c r="BT22" s="18">
        <v>179</v>
      </c>
      <c r="BU22" s="44">
        <f t="shared" si="26"/>
        <v>59.86622073578596</v>
      </c>
      <c r="BV22" s="45">
        <v>412</v>
      </c>
      <c r="BW22" s="18">
        <v>159</v>
      </c>
      <c r="BX22" s="43">
        <f t="shared" si="27"/>
        <v>38.592233009708735</v>
      </c>
      <c r="BY22" s="18">
        <v>253</v>
      </c>
      <c r="BZ22" s="44">
        <f t="shared" si="28"/>
        <v>61.40776699029126</v>
      </c>
      <c r="CA22" s="45">
        <v>254</v>
      </c>
      <c r="CB22" s="18">
        <v>95</v>
      </c>
      <c r="CC22" s="46">
        <f t="shared" si="29"/>
        <v>37.40157480314961</v>
      </c>
      <c r="CD22" s="18">
        <v>159</v>
      </c>
      <c r="CE22" s="52">
        <f t="shared" si="30"/>
        <v>62.59842519685039</v>
      </c>
      <c r="CF22" s="39">
        <f t="shared" si="31"/>
        <v>8687</v>
      </c>
      <c r="CG22" s="40">
        <f>CF22/$CF$25*100</f>
        <v>0.72037542115882</v>
      </c>
      <c r="CH22" s="41" t="s">
        <v>76</v>
      </c>
    </row>
    <row r="23" spans="1:86" ht="19.5" customHeight="1">
      <c r="A23" s="860" t="s">
        <v>77</v>
      </c>
      <c r="B23" s="861"/>
      <c r="C23" s="863"/>
      <c r="D23" s="114">
        <v>844</v>
      </c>
      <c r="E23" s="115">
        <v>275</v>
      </c>
      <c r="F23" s="103">
        <f t="shared" si="2"/>
        <v>32.58293838862559</v>
      </c>
      <c r="G23" s="116">
        <v>569</v>
      </c>
      <c r="H23" s="113">
        <f t="shared" si="3"/>
        <v>67.41706161137441</v>
      </c>
      <c r="I23" s="114">
        <v>730</v>
      </c>
      <c r="J23" s="136">
        <v>202</v>
      </c>
      <c r="K23" s="103">
        <f t="shared" si="4"/>
        <v>27.671232876712327</v>
      </c>
      <c r="L23" s="137">
        <v>528</v>
      </c>
      <c r="M23" s="113">
        <f t="shared" si="5"/>
        <v>72.32876712328768</v>
      </c>
      <c r="N23" s="114">
        <v>39</v>
      </c>
      <c r="O23" s="159">
        <v>10</v>
      </c>
      <c r="P23" s="152">
        <f>O23/N23*100</f>
        <v>25.64102564102564</v>
      </c>
      <c r="Q23" s="115">
        <v>29</v>
      </c>
      <c r="R23" s="47">
        <f t="shared" si="6"/>
        <v>74.35897435897436</v>
      </c>
      <c r="S23" s="114">
        <v>113</v>
      </c>
      <c r="T23" s="115">
        <v>38</v>
      </c>
      <c r="U23" s="103">
        <f t="shared" si="7"/>
        <v>33.6283185840708</v>
      </c>
      <c r="V23" s="115">
        <v>75</v>
      </c>
      <c r="W23" s="113">
        <f t="shared" si="8"/>
        <v>66.3716814159292</v>
      </c>
      <c r="X23" s="114">
        <v>235</v>
      </c>
      <c r="Y23" s="115">
        <v>50</v>
      </c>
      <c r="Z23" s="103">
        <f t="shared" si="9"/>
        <v>21.27659574468085</v>
      </c>
      <c r="AA23" s="115">
        <v>185</v>
      </c>
      <c r="AB23" s="113">
        <f t="shared" si="10"/>
        <v>78.72340425531915</v>
      </c>
      <c r="AC23" s="45">
        <v>50</v>
      </c>
      <c r="AD23" s="18">
        <v>20</v>
      </c>
      <c r="AE23" s="46">
        <f t="shared" si="0"/>
        <v>49.46748878923767</v>
      </c>
      <c r="AF23" s="18">
        <v>30</v>
      </c>
      <c r="AG23" s="47">
        <f>30/50*100</f>
        <v>60</v>
      </c>
      <c r="AH23" s="45">
        <v>53</v>
      </c>
      <c r="AI23" s="18">
        <v>10</v>
      </c>
      <c r="AJ23" s="46">
        <f t="shared" si="35"/>
        <v>18.867924528301888</v>
      </c>
      <c r="AK23" s="18">
        <v>43</v>
      </c>
      <c r="AL23" s="47">
        <f t="shared" si="36"/>
        <v>81.13207547169812</v>
      </c>
      <c r="AM23" s="45">
        <v>97</v>
      </c>
      <c r="AN23" s="18">
        <v>33</v>
      </c>
      <c r="AO23" s="46">
        <f t="shared" si="13"/>
        <v>34.02061855670103</v>
      </c>
      <c r="AP23" s="18">
        <v>64</v>
      </c>
      <c r="AQ23" s="47">
        <f t="shared" si="14"/>
        <v>65.97938144329896</v>
      </c>
      <c r="AR23" s="45">
        <v>50</v>
      </c>
      <c r="AS23" s="18">
        <v>9</v>
      </c>
      <c r="AT23" s="46">
        <f t="shared" si="15"/>
        <v>18</v>
      </c>
      <c r="AU23" s="18">
        <v>41</v>
      </c>
      <c r="AV23" s="47">
        <f t="shared" si="16"/>
        <v>82</v>
      </c>
      <c r="AW23" s="42">
        <v>110</v>
      </c>
      <c r="AX23" s="18">
        <v>37</v>
      </c>
      <c r="AY23" s="43">
        <f t="shared" si="17"/>
        <v>33.63636363636363</v>
      </c>
      <c r="AZ23" s="18">
        <v>73</v>
      </c>
      <c r="BA23" s="44">
        <f t="shared" si="18"/>
        <v>66.36363636363637</v>
      </c>
      <c r="BB23" s="45">
        <v>87</v>
      </c>
      <c r="BC23" s="18">
        <v>20</v>
      </c>
      <c r="BD23" s="46">
        <f t="shared" si="19"/>
        <v>22.988505747126435</v>
      </c>
      <c r="BE23" s="18">
        <v>67</v>
      </c>
      <c r="BF23" s="47">
        <f t="shared" si="20"/>
        <v>77.01149425287356</v>
      </c>
      <c r="BG23" s="48">
        <v>66</v>
      </c>
      <c r="BH23" s="49">
        <v>16</v>
      </c>
      <c r="BI23" s="50">
        <f t="shared" si="21"/>
        <v>24.242424242424242</v>
      </c>
      <c r="BJ23" s="49">
        <v>50</v>
      </c>
      <c r="BK23" s="51">
        <f t="shared" si="22"/>
        <v>75.75757575757575</v>
      </c>
      <c r="BL23" s="45">
        <v>142</v>
      </c>
      <c r="BM23" s="18">
        <v>37</v>
      </c>
      <c r="BN23" s="43">
        <f t="shared" si="23"/>
        <v>26.056338028169012</v>
      </c>
      <c r="BO23" s="18">
        <v>105</v>
      </c>
      <c r="BP23" s="44">
        <f t="shared" si="24"/>
        <v>73.94366197183099</v>
      </c>
      <c r="BQ23" s="45">
        <v>89</v>
      </c>
      <c r="BR23" s="18">
        <v>23</v>
      </c>
      <c r="BS23" s="43">
        <f t="shared" si="25"/>
        <v>25.842696629213485</v>
      </c>
      <c r="BT23" s="18">
        <v>66</v>
      </c>
      <c r="BU23" s="44">
        <f t="shared" si="26"/>
        <v>74.15730337078652</v>
      </c>
      <c r="BV23" s="45">
        <v>135</v>
      </c>
      <c r="BW23" s="18">
        <v>46</v>
      </c>
      <c r="BX23" s="43">
        <f t="shared" si="27"/>
        <v>34.074074074074076</v>
      </c>
      <c r="BY23" s="18">
        <v>89</v>
      </c>
      <c r="BZ23" s="44">
        <f t="shared" si="28"/>
        <v>65.92592592592592</v>
      </c>
      <c r="CA23" s="45">
        <v>98</v>
      </c>
      <c r="CB23" s="18">
        <v>26</v>
      </c>
      <c r="CC23" s="46">
        <f t="shared" si="29"/>
        <v>26.53061224489796</v>
      </c>
      <c r="CD23" s="18">
        <v>69</v>
      </c>
      <c r="CE23" s="52">
        <f t="shared" si="30"/>
        <v>70.40816326530613</v>
      </c>
      <c r="CF23" s="39">
        <f t="shared" si="31"/>
        <v>2938</v>
      </c>
      <c r="CG23" s="40">
        <f t="shared" si="32"/>
        <v>0.24363566102965506</v>
      </c>
      <c r="CH23" s="41" t="s">
        <v>77</v>
      </c>
    </row>
    <row r="24" spans="1:86" ht="19.5" customHeight="1" thickBot="1">
      <c r="A24" s="864" t="s">
        <v>78</v>
      </c>
      <c r="B24" s="865"/>
      <c r="C24" s="866"/>
      <c r="D24" s="117">
        <v>296</v>
      </c>
      <c r="E24" s="118">
        <v>60</v>
      </c>
      <c r="F24" s="119">
        <f t="shared" si="2"/>
        <v>20.27027027027027</v>
      </c>
      <c r="G24" s="120">
        <v>209</v>
      </c>
      <c r="H24" s="121">
        <f t="shared" si="3"/>
        <v>70.6081081081081</v>
      </c>
      <c r="I24" s="138">
        <v>229</v>
      </c>
      <c r="J24" s="139">
        <v>46</v>
      </c>
      <c r="K24" s="119">
        <f t="shared" si="4"/>
        <v>20.087336244541483</v>
      </c>
      <c r="L24" s="139">
        <v>183</v>
      </c>
      <c r="M24" s="140">
        <f t="shared" si="5"/>
        <v>79.91266375545851</v>
      </c>
      <c r="N24" s="163">
        <v>12</v>
      </c>
      <c r="O24" s="160">
        <v>3</v>
      </c>
      <c r="P24" s="153">
        <f>O24/N24*100</f>
        <v>25</v>
      </c>
      <c r="Q24" s="118">
        <v>9</v>
      </c>
      <c r="R24" s="60">
        <f t="shared" si="6"/>
        <v>75</v>
      </c>
      <c r="S24" s="117">
        <v>44</v>
      </c>
      <c r="T24" s="168">
        <v>12</v>
      </c>
      <c r="U24" s="119">
        <f t="shared" si="7"/>
        <v>27.27272727272727</v>
      </c>
      <c r="V24" s="168">
        <v>32</v>
      </c>
      <c r="W24" s="140">
        <f t="shared" si="8"/>
        <v>72.72727272727273</v>
      </c>
      <c r="X24" s="163">
        <v>54</v>
      </c>
      <c r="Y24" s="118">
        <v>12</v>
      </c>
      <c r="Z24" s="119">
        <f t="shared" si="9"/>
        <v>22.22222222222222</v>
      </c>
      <c r="AA24" s="118">
        <v>42</v>
      </c>
      <c r="AB24" s="140">
        <f t="shared" si="10"/>
        <v>77.77777777777779</v>
      </c>
      <c r="AC24" s="978">
        <v>17</v>
      </c>
      <c r="AD24" s="979">
        <v>3</v>
      </c>
      <c r="AE24" s="59">
        <f>3/17*100</f>
        <v>17.647058823529413</v>
      </c>
      <c r="AF24" s="56">
        <v>14</v>
      </c>
      <c r="AG24" s="60">
        <f>14/17.65*100</f>
        <v>79.3201133144476</v>
      </c>
      <c r="AH24" s="55">
        <v>13</v>
      </c>
      <c r="AI24" s="56">
        <v>1</v>
      </c>
      <c r="AJ24" s="59">
        <f t="shared" si="35"/>
        <v>7.6923076923076925</v>
      </c>
      <c r="AK24" s="18">
        <v>12</v>
      </c>
      <c r="AL24" s="47">
        <f t="shared" si="36"/>
        <v>92.3076923076923</v>
      </c>
      <c r="AM24" s="55">
        <v>45</v>
      </c>
      <c r="AN24" s="56">
        <v>8</v>
      </c>
      <c r="AO24" s="59">
        <f t="shared" si="13"/>
        <v>17.77777777777778</v>
      </c>
      <c r="AP24" s="56">
        <v>37</v>
      </c>
      <c r="AQ24" s="60">
        <f t="shared" si="14"/>
        <v>82.22222222222221</v>
      </c>
      <c r="AR24" s="55">
        <v>17</v>
      </c>
      <c r="AS24" s="56">
        <v>3</v>
      </c>
      <c r="AT24" s="59">
        <f t="shared" si="15"/>
        <v>17.647058823529413</v>
      </c>
      <c r="AU24" s="56">
        <v>14</v>
      </c>
      <c r="AV24" s="60">
        <f t="shared" si="16"/>
        <v>82.35294117647058</v>
      </c>
      <c r="AW24" s="45">
        <v>28</v>
      </c>
      <c r="AX24" s="56">
        <v>9</v>
      </c>
      <c r="AY24" s="57">
        <f t="shared" si="17"/>
        <v>32.142857142857146</v>
      </c>
      <c r="AZ24" s="56">
        <v>19</v>
      </c>
      <c r="BA24" s="58">
        <f t="shared" si="18"/>
        <v>67.85714285714286</v>
      </c>
      <c r="BB24" s="45">
        <v>33</v>
      </c>
      <c r="BC24" s="56">
        <v>6</v>
      </c>
      <c r="BD24" s="59">
        <f t="shared" si="19"/>
        <v>18.181818181818183</v>
      </c>
      <c r="BE24" s="56">
        <v>27</v>
      </c>
      <c r="BF24" s="60">
        <f t="shared" si="20"/>
        <v>81.81818181818183</v>
      </c>
      <c r="BG24" s="61">
        <v>26</v>
      </c>
      <c r="BH24" s="62">
        <v>4</v>
      </c>
      <c r="BI24" s="63">
        <f t="shared" si="21"/>
        <v>15.384615384615385</v>
      </c>
      <c r="BJ24" s="62">
        <v>22</v>
      </c>
      <c r="BK24" s="64">
        <f t="shared" si="22"/>
        <v>84.61538461538461</v>
      </c>
      <c r="BL24" s="55">
        <v>46</v>
      </c>
      <c r="BM24" s="56">
        <v>15</v>
      </c>
      <c r="BN24" s="57">
        <f t="shared" si="23"/>
        <v>32.608695652173914</v>
      </c>
      <c r="BO24" s="56">
        <v>31</v>
      </c>
      <c r="BP24" s="58">
        <f t="shared" si="24"/>
        <v>67.3913043478261</v>
      </c>
      <c r="BQ24" s="55">
        <v>22</v>
      </c>
      <c r="BR24" s="56">
        <v>9</v>
      </c>
      <c r="BS24" s="57">
        <f t="shared" si="25"/>
        <v>40.909090909090914</v>
      </c>
      <c r="BT24" s="56">
        <v>13</v>
      </c>
      <c r="BU24" s="58">
        <f t="shared" si="26"/>
        <v>59.09090909090909</v>
      </c>
      <c r="BV24" s="55">
        <v>42</v>
      </c>
      <c r="BW24" s="56">
        <v>5</v>
      </c>
      <c r="BX24" s="57">
        <f t="shared" si="27"/>
        <v>11.904761904761903</v>
      </c>
      <c r="BY24" s="56">
        <v>37</v>
      </c>
      <c r="BZ24" s="58">
        <f t="shared" si="28"/>
        <v>88.09523809523809</v>
      </c>
      <c r="CA24" s="55">
        <v>34</v>
      </c>
      <c r="CB24" s="56">
        <v>9</v>
      </c>
      <c r="CC24" s="59">
        <f t="shared" si="29"/>
        <v>26.47058823529412</v>
      </c>
      <c r="CD24" s="56">
        <v>28</v>
      </c>
      <c r="CE24" s="65">
        <f t="shared" si="30"/>
        <v>82.35294117647058</v>
      </c>
      <c r="CF24" s="39">
        <f t="shared" si="31"/>
        <v>958</v>
      </c>
      <c r="CG24" s="66">
        <f t="shared" si="32"/>
        <v>0.07944280574077929</v>
      </c>
      <c r="CH24" s="67" t="s">
        <v>78</v>
      </c>
    </row>
    <row r="25" spans="1:88" ht="19.5" customHeight="1" thickBot="1" thickTop="1">
      <c r="A25" s="867" t="s">
        <v>55</v>
      </c>
      <c r="B25" s="868"/>
      <c r="C25" s="868"/>
      <c r="D25" s="148">
        <v>366676</v>
      </c>
      <c r="E25" s="980">
        <v>183310</v>
      </c>
      <c r="F25" s="141">
        <f t="shared" si="2"/>
        <v>49.99236383073885</v>
      </c>
      <c r="G25" s="981">
        <v>183366</v>
      </c>
      <c r="H25" s="179">
        <f t="shared" si="3"/>
        <v>50.00763616926115</v>
      </c>
      <c r="I25" s="982">
        <v>452990</v>
      </c>
      <c r="J25" s="983">
        <v>227934</v>
      </c>
      <c r="K25" s="141">
        <f t="shared" si="4"/>
        <v>50.317667056667915</v>
      </c>
      <c r="L25" s="983">
        <v>225056</v>
      </c>
      <c r="M25" s="142">
        <f t="shared" si="5"/>
        <v>49.68233294333208</v>
      </c>
      <c r="N25" s="148">
        <v>8120</v>
      </c>
      <c r="O25" s="150">
        <v>4065</v>
      </c>
      <c r="P25" s="154">
        <f>O25/N25*100</f>
        <v>50.0615763546798</v>
      </c>
      <c r="Q25" s="150">
        <v>4055</v>
      </c>
      <c r="R25" s="984">
        <f t="shared" si="6"/>
        <v>49.9384236453202</v>
      </c>
      <c r="S25" s="148">
        <v>33704</v>
      </c>
      <c r="T25" s="148">
        <v>16878</v>
      </c>
      <c r="U25" s="141">
        <f t="shared" si="7"/>
        <v>50.07714217896986</v>
      </c>
      <c r="V25" s="983">
        <v>16826</v>
      </c>
      <c r="W25" s="141">
        <f t="shared" si="8"/>
        <v>49.92285782103014</v>
      </c>
      <c r="X25" s="985">
        <v>65544</v>
      </c>
      <c r="Y25" s="150">
        <v>33099</v>
      </c>
      <c r="Z25" s="141">
        <f t="shared" si="9"/>
        <v>50.49890150128158</v>
      </c>
      <c r="AA25" s="150">
        <v>32445</v>
      </c>
      <c r="AB25" s="179">
        <f t="shared" si="10"/>
        <v>49.50109849871841</v>
      </c>
      <c r="AC25" s="986">
        <v>7136</v>
      </c>
      <c r="AD25" s="987">
        <v>3530</v>
      </c>
      <c r="AE25" s="154">
        <f>0.494674887892377*100</f>
        <v>49.4674887892377</v>
      </c>
      <c r="AF25" s="150">
        <v>3606</v>
      </c>
      <c r="AG25" s="988">
        <f>3606/7136*100</f>
        <v>50.53251121076233</v>
      </c>
      <c r="AH25" s="148">
        <v>12598</v>
      </c>
      <c r="AI25" s="150">
        <v>6234</v>
      </c>
      <c r="AJ25" s="154">
        <f t="shared" si="11"/>
        <v>49.484045086521675</v>
      </c>
      <c r="AK25" s="150">
        <v>6364</v>
      </c>
      <c r="AL25" s="984">
        <f t="shared" si="12"/>
        <v>50.51595491347833</v>
      </c>
      <c r="AM25" s="148">
        <v>22349</v>
      </c>
      <c r="AN25" s="150">
        <v>11325</v>
      </c>
      <c r="AO25" s="154">
        <f t="shared" si="13"/>
        <v>50.67340820618372</v>
      </c>
      <c r="AP25" s="150">
        <v>11024</v>
      </c>
      <c r="AQ25" s="984">
        <f t="shared" si="14"/>
        <v>49.32659179381628</v>
      </c>
      <c r="AR25" s="148">
        <v>4993</v>
      </c>
      <c r="AS25" s="150">
        <v>2422</v>
      </c>
      <c r="AT25" s="154">
        <f t="shared" si="15"/>
        <v>48.5079110755057</v>
      </c>
      <c r="AU25" s="150">
        <v>2571</v>
      </c>
      <c r="AV25" s="984">
        <f t="shared" si="16"/>
        <v>51.4920889244943</v>
      </c>
      <c r="AW25" s="148">
        <v>30340</v>
      </c>
      <c r="AX25" s="150">
        <v>15181</v>
      </c>
      <c r="AY25" s="141">
        <f t="shared" si="17"/>
        <v>50.03625576796309</v>
      </c>
      <c r="AZ25" s="150">
        <v>15159</v>
      </c>
      <c r="BA25" s="142">
        <f t="shared" si="18"/>
        <v>49.963744232036916</v>
      </c>
      <c r="BB25" s="148">
        <v>18138</v>
      </c>
      <c r="BC25" s="150">
        <v>9118</v>
      </c>
      <c r="BD25" s="154">
        <f t="shared" si="19"/>
        <v>50.27015106406439</v>
      </c>
      <c r="BE25" s="150">
        <v>9020</v>
      </c>
      <c r="BF25" s="984">
        <f t="shared" si="20"/>
        <v>49.72984893593561</v>
      </c>
      <c r="BG25" s="989">
        <v>12290</v>
      </c>
      <c r="BH25" s="990">
        <v>6185</v>
      </c>
      <c r="BI25" s="991">
        <f t="shared" si="21"/>
        <v>50.325467860048825</v>
      </c>
      <c r="BJ25" s="990">
        <v>6105</v>
      </c>
      <c r="BK25" s="992">
        <f t="shared" si="22"/>
        <v>49.674532139951175</v>
      </c>
      <c r="BL25" s="148">
        <v>87825</v>
      </c>
      <c r="BM25" s="150">
        <v>46127</v>
      </c>
      <c r="BN25" s="141">
        <f t="shared" si="23"/>
        <v>52.521491602618845</v>
      </c>
      <c r="BO25" s="150">
        <v>41698</v>
      </c>
      <c r="BP25" s="142">
        <f t="shared" si="24"/>
        <v>47.478508397381155</v>
      </c>
      <c r="BQ25" s="148">
        <v>27944</v>
      </c>
      <c r="BR25" s="150">
        <v>14149</v>
      </c>
      <c r="BS25" s="141">
        <f t="shared" si="25"/>
        <v>50.633409676495845</v>
      </c>
      <c r="BT25" s="150">
        <v>13795</v>
      </c>
      <c r="BU25" s="142">
        <f t="shared" si="26"/>
        <v>49.36659032350415</v>
      </c>
      <c r="BV25" s="148">
        <v>38223</v>
      </c>
      <c r="BW25" s="150">
        <v>19106</v>
      </c>
      <c r="BX25" s="141">
        <f t="shared" si="27"/>
        <v>49.985610757920625</v>
      </c>
      <c r="BY25" s="150">
        <v>19117</v>
      </c>
      <c r="BZ25" s="142">
        <f t="shared" si="28"/>
        <v>50.014389242079375</v>
      </c>
      <c r="CA25" s="148">
        <v>17002</v>
      </c>
      <c r="CB25" s="150">
        <v>8359</v>
      </c>
      <c r="CC25" s="154">
        <f t="shared" si="29"/>
        <v>49.164804140689334</v>
      </c>
      <c r="CD25" s="150">
        <v>8643</v>
      </c>
      <c r="CE25" s="993">
        <f t="shared" si="30"/>
        <v>50.835195859310666</v>
      </c>
      <c r="CF25" s="994">
        <v>1205899</v>
      </c>
      <c r="CG25" s="993">
        <f t="shared" si="32"/>
        <v>100</v>
      </c>
      <c r="CH25" s="995"/>
      <c r="CI25" s="71"/>
      <c r="CJ25" s="71"/>
    </row>
    <row r="26" spans="1:86" ht="14.25" customHeight="1" thickTop="1">
      <c r="A26" s="869"/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69"/>
      <c r="AL26" s="869"/>
      <c r="AM26" s="869"/>
      <c r="AN26" s="869"/>
      <c r="AO26" s="869"/>
      <c r="AP26" s="869"/>
      <c r="AQ26" s="869"/>
      <c r="AR26" s="869"/>
      <c r="AS26" s="869"/>
      <c r="AT26" s="869"/>
      <c r="AU26" s="869"/>
      <c r="AV26" s="869"/>
      <c r="AW26" s="869"/>
      <c r="AX26" s="869"/>
      <c r="AY26" s="869"/>
      <c r="AZ26" s="869"/>
      <c r="BA26" s="869"/>
      <c r="BB26" s="869"/>
      <c r="BC26" s="869"/>
      <c r="BD26" s="869"/>
      <c r="BE26" s="869"/>
      <c r="BF26" s="869"/>
      <c r="BG26" s="869"/>
      <c r="BH26" s="869"/>
      <c r="BI26" s="869"/>
      <c r="BJ26" s="869"/>
      <c r="BK26" s="869"/>
      <c r="BL26" s="869"/>
      <c r="BM26" s="869"/>
      <c r="BN26" s="869"/>
      <c r="BO26" s="869"/>
      <c r="BP26" s="869"/>
      <c r="BQ26" s="869"/>
      <c r="BR26" s="869"/>
      <c r="BS26" s="869"/>
      <c r="BT26" s="869"/>
      <c r="BU26" s="869"/>
      <c r="BV26" s="869"/>
      <c r="BW26" s="869"/>
      <c r="BX26" s="869"/>
      <c r="BY26" s="869"/>
      <c r="BZ26" s="869"/>
      <c r="CA26" s="869"/>
      <c r="CB26" s="869"/>
      <c r="CC26" s="869"/>
      <c r="CD26" s="869"/>
      <c r="CE26" s="869"/>
      <c r="CF26" s="869"/>
      <c r="CG26" s="869"/>
      <c r="CH26" s="869"/>
    </row>
    <row r="27" spans="1:30" ht="14.25" customHeight="1">
      <c r="A27" s="791" t="s">
        <v>166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AB27" s="96"/>
      <c r="AC27" s="177"/>
      <c r="AD27" s="177"/>
    </row>
    <row r="28" spans="1:30" ht="14.25" customHeight="1">
      <c r="A28" s="791" t="s">
        <v>180</v>
      </c>
      <c r="B28" s="791"/>
      <c r="C28" s="791"/>
      <c r="D28" s="791"/>
      <c r="E28" s="791"/>
      <c r="F28" s="791"/>
      <c r="G28" s="791"/>
      <c r="H28" s="791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AB28" s="96"/>
      <c r="AC28" s="177"/>
      <c r="AD28" s="177"/>
    </row>
    <row r="29" spans="1:74" ht="14.25" customHeight="1">
      <c r="A29" s="791" t="s">
        <v>181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AB29" s="96"/>
      <c r="AC29" s="178"/>
      <c r="AD29" s="178"/>
      <c r="AZ29" s="791"/>
      <c r="BA29" s="791"/>
      <c r="BB29" s="791"/>
      <c r="BC29" s="791"/>
      <c r="BD29" s="791"/>
      <c r="BE29" s="791"/>
      <c r="BF29" s="791"/>
      <c r="BG29" s="791"/>
      <c r="BH29" s="791"/>
      <c r="BI29" s="791"/>
      <c r="BJ29" s="791"/>
      <c r="BK29" s="791"/>
      <c r="BL29" s="791"/>
      <c r="BM29" s="791"/>
      <c r="BN29" s="791"/>
      <c r="BO29" s="791"/>
      <c r="BP29" s="791"/>
      <c r="BQ29" s="791"/>
      <c r="BR29" s="791"/>
      <c r="BS29" s="791"/>
      <c r="BT29" s="791"/>
      <c r="BU29" s="791"/>
      <c r="BV29" s="791"/>
    </row>
    <row r="30" spans="52:75" ht="12.75">
      <c r="AZ30" s="832"/>
      <c r="BA30" s="832"/>
      <c r="BB30" s="832"/>
      <c r="BC30" s="832"/>
      <c r="BD30" s="832"/>
      <c r="BE30" s="832"/>
      <c r="BF30" s="832"/>
      <c r="BG30" s="832"/>
      <c r="BH30" s="832"/>
      <c r="BI30" s="832"/>
      <c r="BJ30" s="832"/>
      <c r="BK30" s="832"/>
      <c r="BL30" s="832"/>
      <c r="BM30" s="832"/>
      <c r="BN30" s="832"/>
      <c r="BO30" s="832"/>
      <c r="BP30" s="832"/>
      <c r="BQ30" s="832"/>
      <c r="BR30" s="832"/>
      <c r="BS30" s="832"/>
      <c r="BT30" s="832"/>
      <c r="BU30" s="832"/>
      <c r="BV30" s="832"/>
      <c r="BW30" s="22"/>
    </row>
    <row r="31" spans="52:75" ht="20.25" customHeight="1">
      <c r="AZ31" s="832"/>
      <c r="BA31" s="832"/>
      <c r="BB31" s="832"/>
      <c r="BC31" s="832"/>
      <c r="BD31" s="832"/>
      <c r="BE31" s="832"/>
      <c r="BF31" s="832"/>
      <c r="BG31" s="832"/>
      <c r="BH31" s="832"/>
      <c r="BI31" s="832"/>
      <c r="BJ31" s="832"/>
      <c r="BK31" s="832"/>
      <c r="BL31" s="832"/>
      <c r="BM31" s="832"/>
      <c r="BN31" s="832"/>
      <c r="BO31" s="832"/>
      <c r="BP31" s="832"/>
      <c r="BQ31" s="832"/>
      <c r="BR31" s="832"/>
      <c r="BS31" s="832"/>
      <c r="BT31" s="832"/>
      <c r="BU31" s="832"/>
      <c r="BV31" s="832"/>
      <c r="BW31" s="22"/>
    </row>
    <row r="32" spans="5:88" ht="15.75" customHeight="1">
      <c r="E32" s="182"/>
      <c r="BT32" s="73"/>
      <c r="CC32" s="25"/>
      <c r="CE32" s="25"/>
      <c r="CH32" s="25"/>
      <c r="CJ32" s="25"/>
    </row>
    <row r="33" spans="9:14" ht="12.75">
      <c r="I33" s="96"/>
      <c r="J33" s="96"/>
      <c r="K33" s="96"/>
      <c r="L33" s="96"/>
      <c r="M33" s="96"/>
      <c r="N33" s="96"/>
    </row>
    <row r="34" ht="12.75">
      <c r="L34" s="23" t="s">
        <v>15</v>
      </c>
    </row>
  </sheetData>
  <sheetProtection/>
  <mergeCells count="48">
    <mergeCell ref="A20:C20"/>
    <mergeCell ref="A21:C21"/>
    <mergeCell ref="A29:T29"/>
    <mergeCell ref="A22:C22"/>
    <mergeCell ref="A23:C23"/>
    <mergeCell ref="A24:C24"/>
    <mergeCell ref="A25:C25"/>
    <mergeCell ref="A27:T27"/>
    <mergeCell ref="A28:H28"/>
    <mergeCell ref="A26:CH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CA4:CE4"/>
    <mergeCell ref="CF4:CF5"/>
    <mergeCell ref="CG4:CG5"/>
    <mergeCell ref="CH4:CH5"/>
    <mergeCell ref="A6:C6"/>
    <mergeCell ref="A7:C7"/>
    <mergeCell ref="AW4:BA4"/>
    <mergeCell ref="BB4:BF4"/>
    <mergeCell ref="BG4:BK4"/>
    <mergeCell ref="BL4:BP4"/>
    <mergeCell ref="S4:W4"/>
    <mergeCell ref="X4:AB4"/>
    <mergeCell ref="AC4:AG4"/>
    <mergeCell ref="AH4:AL4"/>
    <mergeCell ref="AM4:AQ4"/>
    <mergeCell ref="AR4:AV4"/>
    <mergeCell ref="AZ29:BV29"/>
    <mergeCell ref="AZ30:BV31"/>
    <mergeCell ref="A2:CH2"/>
    <mergeCell ref="A3:CH3"/>
    <mergeCell ref="A4:C5"/>
    <mergeCell ref="D4:H4"/>
    <mergeCell ref="I4:M4"/>
    <mergeCell ref="N4:R4"/>
    <mergeCell ref="BQ4:BU4"/>
    <mergeCell ref="BV4:BZ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3"/>
  <sheetViews>
    <sheetView zoomScalePageLayoutView="0" workbookViewId="0" topLeftCell="A1">
      <selection activeCell="A2" sqref="A2:CH2"/>
    </sheetView>
  </sheetViews>
  <sheetFormatPr defaultColWidth="9.00390625" defaultRowHeight="12.75"/>
  <cols>
    <col min="1" max="1" width="4.00390625" style="0" customWidth="1"/>
    <col min="2" max="2" width="6.625" style="24" customWidth="1"/>
    <col min="3" max="3" width="6.625" style="0" customWidth="1"/>
    <col min="4" max="10" width="7.875" style="0" customWidth="1"/>
    <col min="11" max="11" width="7.875" style="25" customWidth="1"/>
    <col min="12" max="12" width="7.625" style="0" customWidth="1"/>
    <col min="13" max="13" width="7.875" style="25" customWidth="1"/>
    <col min="14" max="15" width="7.875" style="0" customWidth="1"/>
    <col min="16" max="16" width="7.875" style="25" customWidth="1"/>
    <col min="17" max="17" width="7.875" style="0" customWidth="1"/>
    <col min="18" max="18" width="7.875" style="25" customWidth="1"/>
    <col min="19" max="22" width="7.875" style="0" customWidth="1"/>
    <col min="23" max="23" width="8.25390625" style="0" customWidth="1"/>
    <col min="24" max="30" width="7.875" style="0" customWidth="1"/>
    <col min="31" max="31" width="8.25390625" style="0" customWidth="1"/>
    <col min="32" max="83" width="7.875" style="0" customWidth="1"/>
    <col min="84" max="84" width="9.75390625" style="0" customWidth="1"/>
    <col min="85" max="85" width="9.25390625" style="0" customWidth="1"/>
    <col min="86" max="86" width="12.25390625" style="0" customWidth="1"/>
  </cols>
  <sheetData>
    <row r="1" spans="1:86" ht="13.5" thickBot="1">
      <c r="A1" s="4" t="s">
        <v>18</v>
      </c>
      <c r="CH1" s="305" t="s">
        <v>16</v>
      </c>
    </row>
    <row r="2" spans="1:86" ht="27" customHeight="1" thickBot="1" thickTop="1">
      <c r="A2" s="833" t="s">
        <v>176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5"/>
    </row>
    <row r="3" spans="1:86" ht="30.75" customHeight="1" thickBot="1">
      <c r="A3" s="836" t="s">
        <v>173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837"/>
      <c r="BW3" s="837"/>
      <c r="BX3" s="837"/>
      <c r="BY3" s="837"/>
      <c r="BZ3" s="837"/>
      <c r="CA3" s="837"/>
      <c r="CB3" s="837"/>
      <c r="CC3" s="837"/>
      <c r="CD3" s="837"/>
      <c r="CE3" s="837"/>
      <c r="CF3" s="837"/>
      <c r="CG3" s="837"/>
      <c r="CH3" s="838"/>
    </row>
    <row r="4" spans="1:86" s="26" customFormat="1" ht="24" customHeight="1" thickBot="1">
      <c r="A4" s="839" t="s">
        <v>80</v>
      </c>
      <c r="B4" s="840"/>
      <c r="C4" s="841"/>
      <c r="D4" s="845" t="s">
        <v>4</v>
      </c>
      <c r="E4" s="845"/>
      <c r="F4" s="845"/>
      <c r="G4" s="845"/>
      <c r="H4" s="845"/>
      <c r="I4" s="846" t="s">
        <v>7</v>
      </c>
      <c r="J4" s="845"/>
      <c r="K4" s="845"/>
      <c r="L4" s="845"/>
      <c r="M4" s="847"/>
      <c r="N4" s="845" t="s">
        <v>81</v>
      </c>
      <c r="O4" s="845"/>
      <c r="P4" s="845"/>
      <c r="Q4" s="845"/>
      <c r="R4" s="845"/>
      <c r="S4" s="846" t="s">
        <v>82</v>
      </c>
      <c r="T4" s="845"/>
      <c r="U4" s="845"/>
      <c r="V4" s="845"/>
      <c r="W4" s="847"/>
      <c r="X4" s="845" t="s">
        <v>3</v>
      </c>
      <c r="Y4" s="845"/>
      <c r="Z4" s="845"/>
      <c r="AA4" s="845"/>
      <c r="AB4" s="845"/>
      <c r="AC4" s="846" t="s">
        <v>9</v>
      </c>
      <c r="AD4" s="845"/>
      <c r="AE4" s="845"/>
      <c r="AF4" s="845"/>
      <c r="AG4" s="847"/>
      <c r="AH4" s="845" t="s">
        <v>83</v>
      </c>
      <c r="AI4" s="845"/>
      <c r="AJ4" s="845"/>
      <c r="AK4" s="845"/>
      <c r="AL4" s="845"/>
      <c r="AM4" s="846" t="s">
        <v>2</v>
      </c>
      <c r="AN4" s="845"/>
      <c r="AO4" s="845"/>
      <c r="AP4" s="845"/>
      <c r="AQ4" s="847"/>
      <c r="AR4" s="845" t="s">
        <v>84</v>
      </c>
      <c r="AS4" s="845"/>
      <c r="AT4" s="845"/>
      <c r="AU4" s="845"/>
      <c r="AV4" s="845"/>
      <c r="AW4" s="846" t="s">
        <v>85</v>
      </c>
      <c r="AX4" s="845"/>
      <c r="AY4" s="845"/>
      <c r="AZ4" s="845"/>
      <c r="BA4" s="847"/>
      <c r="BB4" s="845" t="s">
        <v>86</v>
      </c>
      <c r="BC4" s="845"/>
      <c r="BD4" s="845"/>
      <c r="BE4" s="845"/>
      <c r="BF4" s="845"/>
      <c r="BG4" s="846" t="s">
        <v>87</v>
      </c>
      <c r="BH4" s="845"/>
      <c r="BI4" s="845"/>
      <c r="BJ4" s="845"/>
      <c r="BK4" s="847"/>
      <c r="BL4" s="845" t="s">
        <v>8</v>
      </c>
      <c r="BM4" s="845"/>
      <c r="BN4" s="845"/>
      <c r="BO4" s="845"/>
      <c r="BP4" s="845"/>
      <c r="BQ4" s="846" t="s">
        <v>6</v>
      </c>
      <c r="BR4" s="845"/>
      <c r="BS4" s="845"/>
      <c r="BT4" s="845"/>
      <c r="BU4" s="847"/>
      <c r="BV4" s="845" t="s">
        <v>88</v>
      </c>
      <c r="BW4" s="845"/>
      <c r="BX4" s="845"/>
      <c r="BY4" s="845"/>
      <c r="BZ4" s="845"/>
      <c r="CA4" s="846" t="s">
        <v>5</v>
      </c>
      <c r="CB4" s="845"/>
      <c r="CC4" s="845"/>
      <c r="CD4" s="845"/>
      <c r="CE4" s="847"/>
      <c r="CF4" s="848" t="s">
        <v>89</v>
      </c>
      <c r="CG4" s="850" t="s">
        <v>90</v>
      </c>
      <c r="CH4" s="852" t="s">
        <v>80</v>
      </c>
    </row>
    <row r="5" spans="1:86" s="26" customFormat="1" ht="45.75" customHeight="1" thickBot="1">
      <c r="A5" s="842"/>
      <c r="B5" s="843"/>
      <c r="C5" s="844"/>
      <c r="D5" s="341" t="s">
        <v>55</v>
      </c>
      <c r="E5" s="341" t="s">
        <v>56</v>
      </c>
      <c r="F5" s="343" t="s">
        <v>91</v>
      </c>
      <c r="G5" s="341" t="s">
        <v>58</v>
      </c>
      <c r="H5" s="344" t="s">
        <v>92</v>
      </c>
      <c r="I5" s="347" t="s">
        <v>55</v>
      </c>
      <c r="J5" s="341" t="s">
        <v>56</v>
      </c>
      <c r="K5" s="343" t="s">
        <v>91</v>
      </c>
      <c r="L5" s="341" t="s">
        <v>58</v>
      </c>
      <c r="M5" s="348" t="s">
        <v>92</v>
      </c>
      <c r="N5" s="341" t="s">
        <v>55</v>
      </c>
      <c r="O5" s="341" t="s">
        <v>56</v>
      </c>
      <c r="P5" s="343" t="s">
        <v>91</v>
      </c>
      <c r="Q5" s="341" t="s">
        <v>58</v>
      </c>
      <c r="R5" s="344" t="s">
        <v>92</v>
      </c>
      <c r="S5" s="347" t="s">
        <v>55</v>
      </c>
      <c r="T5" s="341" t="s">
        <v>56</v>
      </c>
      <c r="U5" s="343" t="s">
        <v>91</v>
      </c>
      <c r="V5" s="341" t="s">
        <v>58</v>
      </c>
      <c r="W5" s="348" t="s">
        <v>92</v>
      </c>
      <c r="X5" s="341" t="s">
        <v>55</v>
      </c>
      <c r="Y5" s="341" t="s">
        <v>56</v>
      </c>
      <c r="Z5" s="343" t="s">
        <v>91</v>
      </c>
      <c r="AA5" s="341" t="s">
        <v>58</v>
      </c>
      <c r="AB5" s="344" t="s">
        <v>92</v>
      </c>
      <c r="AC5" s="347" t="s">
        <v>55</v>
      </c>
      <c r="AD5" s="341" t="s">
        <v>56</v>
      </c>
      <c r="AE5" s="343" t="s">
        <v>91</v>
      </c>
      <c r="AF5" s="341" t="s">
        <v>58</v>
      </c>
      <c r="AG5" s="348" t="s">
        <v>92</v>
      </c>
      <c r="AH5" s="341" t="s">
        <v>55</v>
      </c>
      <c r="AI5" s="341" t="s">
        <v>56</v>
      </c>
      <c r="AJ5" s="343" t="s">
        <v>91</v>
      </c>
      <c r="AK5" s="341" t="s">
        <v>58</v>
      </c>
      <c r="AL5" s="344" t="s">
        <v>92</v>
      </c>
      <c r="AM5" s="347" t="s">
        <v>55</v>
      </c>
      <c r="AN5" s="341" t="s">
        <v>56</v>
      </c>
      <c r="AO5" s="343" t="s">
        <v>91</v>
      </c>
      <c r="AP5" s="341" t="s">
        <v>58</v>
      </c>
      <c r="AQ5" s="348" t="s">
        <v>92</v>
      </c>
      <c r="AR5" s="341" t="s">
        <v>55</v>
      </c>
      <c r="AS5" s="341" t="s">
        <v>56</v>
      </c>
      <c r="AT5" s="343" t="s">
        <v>91</v>
      </c>
      <c r="AU5" s="341" t="s">
        <v>58</v>
      </c>
      <c r="AV5" s="344" t="s">
        <v>92</v>
      </c>
      <c r="AW5" s="347" t="s">
        <v>55</v>
      </c>
      <c r="AX5" s="341" t="s">
        <v>56</v>
      </c>
      <c r="AY5" s="343" t="s">
        <v>91</v>
      </c>
      <c r="AZ5" s="341" t="s">
        <v>58</v>
      </c>
      <c r="BA5" s="348" t="s">
        <v>92</v>
      </c>
      <c r="BB5" s="341" t="s">
        <v>55</v>
      </c>
      <c r="BC5" s="341" t="s">
        <v>56</v>
      </c>
      <c r="BD5" s="343" t="s">
        <v>91</v>
      </c>
      <c r="BE5" s="341" t="s">
        <v>58</v>
      </c>
      <c r="BF5" s="344" t="s">
        <v>92</v>
      </c>
      <c r="BG5" s="347" t="s">
        <v>55</v>
      </c>
      <c r="BH5" s="341" t="s">
        <v>56</v>
      </c>
      <c r="BI5" s="343" t="s">
        <v>91</v>
      </c>
      <c r="BJ5" s="341" t="s">
        <v>58</v>
      </c>
      <c r="BK5" s="348" t="s">
        <v>92</v>
      </c>
      <c r="BL5" s="341" t="s">
        <v>55</v>
      </c>
      <c r="BM5" s="341" t="s">
        <v>56</v>
      </c>
      <c r="BN5" s="343" t="s">
        <v>91</v>
      </c>
      <c r="BO5" s="341" t="s">
        <v>58</v>
      </c>
      <c r="BP5" s="344" t="s">
        <v>92</v>
      </c>
      <c r="BQ5" s="347" t="s">
        <v>55</v>
      </c>
      <c r="BR5" s="341" t="s">
        <v>56</v>
      </c>
      <c r="BS5" s="343" t="s">
        <v>91</v>
      </c>
      <c r="BT5" s="341" t="s">
        <v>58</v>
      </c>
      <c r="BU5" s="348" t="s">
        <v>92</v>
      </c>
      <c r="BV5" s="341" t="s">
        <v>55</v>
      </c>
      <c r="BW5" s="341" t="s">
        <v>56</v>
      </c>
      <c r="BX5" s="343" t="s">
        <v>91</v>
      </c>
      <c r="BY5" s="341" t="s">
        <v>58</v>
      </c>
      <c r="BZ5" s="344" t="s">
        <v>92</v>
      </c>
      <c r="CA5" s="347" t="s">
        <v>55</v>
      </c>
      <c r="CB5" s="341" t="s">
        <v>56</v>
      </c>
      <c r="CC5" s="343" t="s">
        <v>91</v>
      </c>
      <c r="CD5" s="341" t="s">
        <v>58</v>
      </c>
      <c r="CE5" s="348" t="s">
        <v>92</v>
      </c>
      <c r="CF5" s="849"/>
      <c r="CG5" s="851"/>
      <c r="CH5" s="853"/>
    </row>
    <row r="6" spans="1:86" ht="19.5" customHeight="1">
      <c r="A6" s="854" t="s">
        <v>60</v>
      </c>
      <c r="B6" s="855"/>
      <c r="C6" s="856"/>
      <c r="D6" s="27">
        <v>32724</v>
      </c>
      <c r="E6" s="14">
        <v>16853</v>
      </c>
      <c r="F6" s="28">
        <f>E6/D6*100</f>
        <v>51.500427820559835</v>
      </c>
      <c r="G6" s="14">
        <v>15871</v>
      </c>
      <c r="H6" s="29">
        <f>G6/D6*100</f>
        <v>48.499572179440165</v>
      </c>
      <c r="I6" s="27">
        <v>45933</v>
      </c>
      <c r="J6" s="14">
        <v>23673</v>
      </c>
      <c r="K6" s="28">
        <f>J6/I6*100</f>
        <v>51.53810985565933</v>
      </c>
      <c r="L6" s="14">
        <v>22260</v>
      </c>
      <c r="M6" s="29">
        <f>L6/I6*100</f>
        <v>48.46189014434067</v>
      </c>
      <c r="N6" s="30">
        <v>466</v>
      </c>
      <c r="O6" s="31">
        <v>249</v>
      </c>
      <c r="P6" s="32">
        <f>O6/N6*100</f>
        <v>53.43347639484979</v>
      </c>
      <c r="Q6" s="31">
        <v>217</v>
      </c>
      <c r="R6" s="33">
        <f>Q6/N6*100</f>
        <v>46.56652360515021</v>
      </c>
      <c r="S6" s="27">
        <v>2794</v>
      </c>
      <c r="T6" s="14">
        <v>1416</v>
      </c>
      <c r="U6" s="28">
        <f>T6/S6*100</f>
        <v>50.680028632784534</v>
      </c>
      <c r="V6" s="14">
        <v>1378</v>
      </c>
      <c r="W6" s="29">
        <f>V6/S6*100</f>
        <v>49.31997136721546</v>
      </c>
      <c r="X6" s="27">
        <v>5740</v>
      </c>
      <c r="Y6" s="14">
        <v>2943</v>
      </c>
      <c r="Z6" s="28">
        <f>Y6/X6*100</f>
        <v>51.27177700348432</v>
      </c>
      <c r="AA6" s="14">
        <v>2797</v>
      </c>
      <c r="AB6" s="29">
        <f>AA6/X6*100</f>
        <v>48.72822299651568</v>
      </c>
      <c r="AC6" s="30">
        <v>408</v>
      </c>
      <c r="AD6" s="31">
        <v>212</v>
      </c>
      <c r="AE6" s="32">
        <f>AD6/AC6*100</f>
        <v>51.9607843137255</v>
      </c>
      <c r="AF6" s="31">
        <v>196</v>
      </c>
      <c r="AG6" s="33">
        <f>AF6/AC6*100</f>
        <v>48.03921568627451</v>
      </c>
      <c r="AH6" s="27">
        <v>1111</v>
      </c>
      <c r="AI6" s="31">
        <v>579</v>
      </c>
      <c r="AJ6" s="32">
        <f>AI6/AH6*100</f>
        <v>52.11521152115212</v>
      </c>
      <c r="AK6" s="31">
        <v>532</v>
      </c>
      <c r="AL6" s="33">
        <f>AK6/AH6*100</f>
        <v>47.88478847884788</v>
      </c>
      <c r="AM6" s="27">
        <v>2139</v>
      </c>
      <c r="AN6" s="14">
        <v>1115</v>
      </c>
      <c r="AO6" s="32">
        <f>AN6/AM6*100</f>
        <v>52.12716222533894</v>
      </c>
      <c r="AP6" s="14">
        <v>1024</v>
      </c>
      <c r="AQ6" s="33">
        <f>AP6/AM6*100</f>
        <v>47.87283777466106</v>
      </c>
      <c r="AR6" s="30">
        <v>246</v>
      </c>
      <c r="AS6" s="31">
        <v>115</v>
      </c>
      <c r="AT6" s="32">
        <f>AS6/AR6*100</f>
        <v>46.7479674796748</v>
      </c>
      <c r="AU6" s="31">
        <v>131</v>
      </c>
      <c r="AV6" s="33">
        <f>AU6/AR6*100</f>
        <v>53.2520325203252</v>
      </c>
      <c r="AW6" s="27">
        <v>2491</v>
      </c>
      <c r="AX6" s="14">
        <v>1255</v>
      </c>
      <c r="AY6" s="28">
        <f>AX6/AW6*100</f>
        <v>50.38137294259334</v>
      </c>
      <c r="AZ6" s="14">
        <v>1236</v>
      </c>
      <c r="BA6" s="29">
        <f>AZ6/AW6*100</f>
        <v>49.61862705740666</v>
      </c>
      <c r="BB6" s="27">
        <v>1192</v>
      </c>
      <c r="BC6" s="31">
        <v>627</v>
      </c>
      <c r="BD6" s="32">
        <f>BC6/BB6*100</f>
        <v>52.60067114093959</v>
      </c>
      <c r="BE6" s="31">
        <v>565</v>
      </c>
      <c r="BF6" s="33">
        <f>BE6/BB6*100</f>
        <v>47.399328859060404</v>
      </c>
      <c r="BG6" s="34">
        <v>800</v>
      </c>
      <c r="BH6" s="35">
        <v>394</v>
      </c>
      <c r="BI6" s="36">
        <f>BH6/BG6*100</f>
        <v>49.25</v>
      </c>
      <c r="BJ6" s="35">
        <v>406</v>
      </c>
      <c r="BK6" s="37">
        <f>BJ6/BG6*100</f>
        <v>50.74999999999999</v>
      </c>
      <c r="BL6" s="27">
        <v>8685</v>
      </c>
      <c r="BM6" s="14">
        <v>4475</v>
      </c>
      <c r="BN6" s="28">
        <f>BM6/BL6*100</f>
        <v>51.52561888313184</v>
      </c>
      <c r="BO6" s="14">
        <v>4210</v>
      </c>
      <c r="BP6" s="29">
        <f>BO6/BL6*100</f>
        <v>48.474381116868166</v>
      </c>
      <c r="BQ6" s="27">
        <v>2405</v>
      </c>
      <c r="BR6" s="14">
        <v>1218</v>
      </c>
      <c r="BS6" s="28">
        <f>BR6/BQ6*100</f>
        <v>50.644490644490645</v>
      </c>
      <c r="BT6" s="14">
        <v>1187</v>
      </c>
      <c r="BU6" s="29">
        <f>BT6/BQ6*100</f>
        <v>49.355509355509355</v>
      </c>
      <c r="BV6" s="27">
        <v>3346</v>
      </c>
      <c r="BW6" s="14">
        <v>1761</v>
      </c>
      <c r="BX6" s="28">
        <f>BW6/BV6*100</f>
        <v>52.63000597728631</v>
      </c>
      <c r="BY6" s="14">
        <v>1585</v>
      </c>
      <c r="BZ6" s="29">
        <f>BY6/BV6*100</f>
        <v>47.36999402271369</v>
      </c>
      <c r="CA6" s="27">
        <v>1209</v>
      </c>
      <c r="CB6" s="31">
        <v>623</v>
      </c>
      <c r="CC6" s="32">
        <f>CB6/CA6*100</f>
        <v>51.53019023986766</v>
      </c>
      <c r="CD6" s="31">
        <v>586</v>
      </c>
      <c r="CE6" s="38">
        <f>CD6/CA6*100</f>
        <v>48.46980976013234</v>
      </c>
      <c r="CF6" s="39">
        <f>+CA6+BV6+BQ6+BL6+BG6+BB6+AW6+AR6+AM6+AH6+AC6+X6+S6+N6+I6+D6</f>
        <v>111689</v>
      </c>
      <c r="CG6" s="40">
        <f>CF6/$CF$25*100</f>
        <v>9.046200100271252</v>
      </c>
      <c r="CH6" s="41" t="s">
        <v>60</v>
      </c>
    </row>
    <row r="7" spans="1:86" ht="19.5" customHeight="1">
      <c r="A7" s="857" t="s">
        <v>61</v>
      </c>
      <c r="B7" s="858"/>
      <c r="C7" s="870"/>
      <c r="D7" s="42">
        <v>31691</v>
      </c>
      <c r="E7" s="15">
        <v>16197</v>
      </c>
      <c r="F7" s="43">
        <f aca="true" t="shared" si="0" ref="F7:F25">E7/D7*100</f>
        <v>51.10914770755104</v>
      </c>
      <c r="G7" s="15">
        <v>15494</v>
      </c>
      <c r="H7" s="44">
        <f aca="true" t="shared" si="1" ref="H7:H25">G7/D7*100</f>
        <v>48.89085229244896</v>
      </c>
      <c r="I7" s="42">
        <v>43980</v>
      </c>
      <c r="J7" s="15">
        <v>22600</v>
      </c>
      <c r="K7" s="43">
        <f aca="true" t="shared" si="2" ref="K7:K25">J7/I7*100</f>
        <v>51.38699408822192</v>
      </c>
      <c r="L7" s="15">
        <v>21380</v>
      </c>
      <c r="M7" s="44">
        <f aca="true" t="shared" si="3" ref="M7:M25">L7/I7*100</f>
        <v>48.61300591177808</v>
      </c>
      <c r="N7" s="45">
        <v>446</v>
      </c>
      <c r="O7" s="18">
        <v>229</v>
      </c>
      <c r="P7" s="46">
        <f aca="true" t="shared" si="4" ref="P7:P25">O7/N7*100</f>
        <v>51.34529147982063</v>
      </c>
      <c r="Q7" s="18">
        <v>217</v>
      </c>
      <c r="R7" s="47">
        <f aca="true" t="shared" si="5" ref="R7:R25">Q7/N7*100</f>
        <v>48.654708520179376</v>
      </c>
      <c r="S7" s="42">
        <v>2654</v>
      </c>
      <c r="T7" s="15">
        <v>1334</v>
      </c>
      <c r="U7" s="43">
        <f aca="true" t="shared" si="6" ref="U7:U25">T7/S7*100</f>
        <v>50.263752825923135</v>
      </c>
      <c r="V7" s="15">
        <v>1320</v>
      </c>
      <c r="W7" s="44">
        <f aca="true" t="shared" si="7" ref="W7:W25">V7/S7*100</f>
        <v>49.736247174076865</v>
      </c>
      <c r="X7" s="42">
        <v>5868</v>
      </c>
      <c r="Y7" s="15">
        <v>2982</v>
      </c>
      <c r="Z7" s="43">
        <f aca="true" t="shared" si="8" ref="Z7:Z25">Y7/X7*100</f>
        <v>50.81799591002045</v>
      </c>
      <c r="AA7" s="15">
        <v>2886</v>
      </c>
      <c r="AB7" s="44">
        <f aca="true" t="shared" si="9" ref="AB7:AB25">AA7/X7*100</f>
        <v>49.18200408997955</v>
      </c>
      <c r="AC7" s="45">
        <v>360</v>
      </c>
      <c r="AD7" s="18">
        <v>186</v>
      </c>
      <c r="AE7" s="46">
        <f aca="true" t="shared" si="10" ref="AE7:AE25">AD7/AC7*100</f>
        <v>51.66666666666667</v>
      </c>
      <c r="AF7" s="18">
        <v>174</v>
      </c>
      <c r="AG7" s="47">
        <f aca="true" t="shared" si="11" ref="AG7:AG25">AF7/AC7*100</f>
        <v>48.333333333333336</v>
      </c>
      <c r="AH7" s="42">
        <v>1097</v>
      </c>
      <c r="AI7" s="18">
        <v>560</v>
      </c>
      <c r="AJ7" s="46">
        <f aca="true" t="shared" si="12" ref="AJ7:AJ25">AI7/AH7*100</f>
        <v>51.04831358249772</v>
      </c>
      <c r="AK7" s="18">
        <v>537</v>
      </c>
      <c r="AL7" s="47">
        <f aca="true" t="shared" si="13" ref="AL7:AL25">AK7/AH7*100</f>
        <v>48.95168641750228</v>
      </c>
      <c r="AM7" s="42">
        <v>2080</v>
      </c>
      <c r="AN7" s="15">
        <v>1096</v>
      </c>
      <c r="AO7" s="46">
        <f aca="true" t="shared" si="14" ref="AO7:AO25">AN7/AM7*100</f>
        <v>52.69230769230769</v>
      </c>
      <c r="AP7" s="18">
        <v>984</v>
      </c>
      <c r="AQ7" s="47">
        <f aca="true" t="shared" si="15" ref="AQ7:AQ25">AP7/AM7*100</f>
        <v>47.30769230769231</v>
      </c>
      <c r="AR7" s="45">
        <v>259</v>
      </c>
      <c r="AS7" s="18">
        <v>127</v>
      </c>
      <c r="AT7" s="46">
        <f aca="true" t="shared" si="16" ref="AT7:AT25">AS7/AR7*100</f>
        <v>49.034749034749034</v>
      </c>
      <c r="AU7" s="18">
        <v>132</v>
      </c>
      <c r="AV7" s="47">
        <f aca="true" t="shared" si="17" ref="AV7:AV25">AU7/AR7*100</f>
        <v>50.965250965250966</v>
      </c>
      <c r="AW7" s="42">
        <v>2394</v>
      </c>
      <c r="AX7" s="15">
        <v>1211</v>
      </c>
      <c r="AY7" s="43">
        <f aca="true" t="shared" si="18" ref="AY7:AY25">AX7/AW7*100</f>
        <v>50.58479532163743</v>
      </c>
      <c r="AZ7" s="15">
        <v>1183</v>
      </c>
      <c r="BA7" s="44">
        <f aca="true" t="shared" si="19" ref="BA7:BA25">AZ7/AW7*100</f>
        <v>49.41520467836257</v>
      </c>
      <c r="BB7" s="42">
        <v>1074</v>
      </c>
      <c r="BC7" s="18">
        <v>550</v>
      </c>
      <c r="BD7" s="46">
        <f aca="true" t="shared" si="20" ref="BD7:BD25">BC7/BB7*100</f>
        <v>51.21042830540037</v>
      </c>
      <c r="BE7" s="18">
        <v>524</v>
      </c>
      <c r="BF7" s="47">
        <f aca="true" t="shared" si="21" ref="BF7:BF25">BE7/BB7*100</f>
        <v>48.78957169459962</v>
      </c>
      <c r="BG7" s="48">
        <v>801</v>
      </c>
      <c r="BH7" s="49">
        <v>411</v>
      </c>
      <c r="BI7" s="50">
        <f aca="true" t="shared" si="22" ref="BI7:BI25">BH7/BG7*100</f>
        <v>51.31086142322098</v>
      </c>
      <c r="BJ7" s="49">
        <v>390</v>
      </c>
      <c r="BK7" s="51">
        <f aca="true" t="shared" si="23" ref="BK7:BK25">BJ7/BG7*100</f>
        <v>48.68913857677903</v>
      </c>
      <c r="BL7" s="42">
        <v>8132</v>
      </c>
      <c r="BM7" s="15">
        <v>4139</v>
      </c>
      <c r="BN7" s="43">
        <f aca="true" t="shared" si="24" ref="BN7:BN25">BM7/BL7*100</f>
        <v>50.89768814559764</v>
      </c>
      <c r="BO7" s="15">
        <v>3993</v>
      </c>
      <c r="BP7" s="44">
        <f aca="true" t="shared" si="25" ref="BP7:BP25">BO7/BL7*100</f>
        <v>49.10231185440236</v>
      </c>
      <c r="BQ7" s="42">
        <v>2317</v>
      </c>
      <c r="BR7" s="15">
        <v>1234</v>
      </c>
      <c r="BS7" s="43">
        <f aca="true" t="shared" si="26" ref="BS7:BS25">BR7/BQ7*100</f>
        <v>53.25852395338801</v>
      </c>
      <c r="BT7" s="15">
        <v>1083</v>
      </c>
      <c r="BU7" s="44">
        <f aca="true" t="shared" si="27" ref="BU7:BU25">BT7/BQ7*100</f>
        <v>46.74147604661199</v>
      </c>
      <c r="BV7" s="42">
        <v>3279</v>
      </c>
      <c r="BW7" s="15">
        <v>1673</v>
      </c>
      <c r="BX7" s="43">
        <f aca="true" t="shared" si="28" ref="BX7:BX25">BW7/BV7*100</f>
        <v>51.02165294297042</v>
      </c>
      <c r="BY7" s="15">
        <v>1606</v>
      </c>
      <c r="BZ7" s="44">
        <f aca="true" t="shared" si="29" ref="BZ7:BZ25">BY7/BV7*100</f>
        <v>48.97834705702958</v>
      </c>
      <c r="CA7" s="42">
        <v>1288</v>
      </c>
      <c r="CB7" s="18">
        <v>701</v>
      </c>
      <c r="CC7" s="46">
        <f aca="true" t="shared" si="30" ref="CC7:CC25">CB7/CA7*100</f>
        <v>54.42546583850931</v>
      </c>
      <c r="CD7" s="18">
        <v>587</v>
      </c>
      <c r="CE7" s="52">
        <f aca="true" t="shared" si="31" ref="CE7:CE25">CD7/CA7*100</f>
        <v>45.57453416149068</v>
      </c>
      <c r="CF7" s="39">
        <f>+CA7+BV7+BQ7+BL7+BG7+BB7+AW7+AR7+AM7+AH7+AC7+X7+S7+N7+I7+D7</f>
        <v>107720</v>
      </c>
      <c r="CG7" s="40">
        <f aca="true" t="shared" si="32" ref="CG7:CG25">CF7/$CF$25*100</f>
        <v>8.724732738239389</v>
      </c>
      <c r="CH7" s="53" t="s">
        <v>61</v>
      </c>
    </row>
    <row r="8" spans="1:86" ht="19.5" customHeight="1">
      <c r="A8" s="857" t="s">
        <v>62</v>
      </c>
      <c r="B8" s="858"/>
      <c r="C8" s="870"/>
      <c r="D8" s="42">
        <v>33230</v>
      </c>
      <c r="E8" s="15">
        <v>16966</v>
      </c>
      <c r="F8" s="43">
        <f t="shared" si="0"/>
        <v>51.05627445079747</v>
      </c>
      <c r="G8" s="15">
        <v>16264</v>
      </c>
      <c r="H8" s="44">
        <f t="shared" si="1"/>
        <v>48.943725549202526</v>
      </c>
      <c r="I8" s="42">
        <v>44176</v>
      </c>
      <c r="J8" s="15">
        <v>22541</v>
      </c>
      <c r="K8" s="43">
        <f t="shared" si="2"/>
        <v>51.025443679826154</v>
      </c>
      <c r="L8" s="15">
        <v>21635</v>
      </c>
      <c r="M8" s="44">
        <f t="shared" si="3"/>
        <v>48.97455632017385</v>
      </c>
      <c r="N8" s="45">
        <v>635</v>
      </c>
      <c r="O8" s="18">
        <v>298</v>
      </c>
      <c r="P8" s="46">
        <f t="shared" si="4"/>
        <v>46.92913385826772</v>
      </c>
      <c r="Q8" s="18">
        <v>337</v>
      </c>
      <c r="R8" s="47">
        <f t="shared" si="5"/>
        <v>53.07086614173229</v>
      </c>
      <c r="S8" s="42">
        <v>2961</v>
      </c>
      <c r="T8" s="15">
        <v>1503</v>
      </c>
      <c r="U8" s="43">
        <f t="shared" si="6"/>
        <v>50.75987841945289</v>
      </c>
      <c r="V8" s="15">
        <v>1458</v>
      </c>
      <c r="W8" s="44">
        <f t="shared" si="7"/>
        <v>49.24012158054711</v>
      </c>
      <c r="X8" s="42">
        <v>6394</v>
      </c>
      <c r="Y8" s="15">
        <v>3272</v>
      </c>
      <c r="Z8" s="43">
        <f t="shared" si="8"/>
        <v>51.17297466374726</v>
      </c>
      <c r="AA8" s="15">
        <v>3122</v>
      </c>
      <c r="AB8" s="44">
        <f t="shared" si="9"/>
        <v>48.82702533625274</v>
      </c>
      <c r="AC8" s="45">
        <v>458</v>
      </c>
      <c r="AD8" s="18">
        <v>239</v>
      </c>
      <c r="AE8" s="46">
        <f t="shared" si="10"/>
        <v>52.183406113537124</v>
      </c>
      <c r="AF8" s="18">
        <v>219</v>
      </c>
      <c r="AG8" s="47">
        <f t="shared" si="11"/>
        <v>47.81659388646288</v>
      </c>
      <c r="AH8" s="42">
        <v>1246</v>
      </c>
      <c r="AI8" s="18">
        <v>644</v>
      </c>
      <c r="AJ8" s="46">
        <f t="shared" si="12"/>
        <v>51.68539325842697</v>
      </c>
      <c r="AK8" s="18">
        <v>602</v>
      </c>
      <c r="AL8" s="47">
        <f t="shared" si="13"/>
        <v>48.31460674157304</v>
      </c>
      <c r="AM8" s="42">
        <v>2151</v>
      </c>
      <c r="AN8" s="15">
        <v>1104</v>
      </c>
      <c r="AO8" s="46">
        <f t="shared" si="14"/>
        <v>51.324965132496516</v>
      </c>
      <c r="AP8" s="15">
        <v>1047</v>
      </c>
      <c r="AQ8" s="47">
        <f t="shared" si="15"/>
        <v>48.675034867503484</v>
      </c>
      <c r="AR8" s="45">
        <v>302</v>
      </c>
      <c r="AS8" s="18">
        <v>152</v>
      </c>
      <c r="AT8" s="46">
        <f t="shared" si="16"/>
        <v>50.331125827814574</v>
      </c>
      <c r="AU8" s="18">
        <v>150</v>
      </c>
      <c r="AV8" s="47">
        <f t="shared" si="17"/>
        <v>49.668874172185426</v>
      </c>
      <c r="AW8" s="42">
        <v>2514</v>
      </c>
      <c r="AX8" s="15">
        <v>1281</v>
      </c>
      <c r="AY8" s="43">
        <f t="shared" si="18"/>
        <v>50.95465393794749</v>
      </c>
      <c r="AZ8" s="15">
        <v>1233</v>
      </c>
      <c r="BA8" s="44">
        <f t="shared" si="19"/>
        <v>49.04534606205251</v>
      </c>
      <c r="BB8" s="42">
        <v>1254</v>
      </c>
      <c r="BC8" s="18">
        <v>640</v>
      </c>
      <c r="BD8" s="46">
        <f t="shared" si="20"/>
        <v>51.03668261562998</v>
      </c>
      <c r="BE8" s="18">
        <v>614</v>
      </c>
      <c r="BF8" s="47">
        <f t="shared" si="21"/>
        <v>48.963317384370015</v>
      </c>
      <c r="BG8" s="48">
        <v>966</v>
      </c>
      <c r="BH8" s="49">
        <v>471</v>
      </c>
      <c r="BI8" s="50">
        <f t="shared" si="22"/>
        <v>48.75776397515528</v>
      </c>
      <c r="BJ8" s="49">
        <v>495</v>
      </c>
      <c r="BK8" s="51">
        <f t="shared" si="23"/>
        <v>51.24223602484472</v>
      </c>
      <c r="BL8" s="42">
        <v>8463</v>
      </c>
      <c r="BM8" s="15">
        <v>4371</v>
      </c>
      <c r="BN8" s="43">
        <f t="shared" si="24"/>
        <v>51.64835164835166</v>
      </c>
      <c r="BO8" s="15">
        <v>4092</v>
      </c>
      <c r="BP8" s="44">
        <f t="shared" si="25"/>
        <v>48.35164835164835</v>
      </c>
      <c r="BQ8" s="42">
        <v>2671</v>
      </c>
      <c r="BR8" s="15">
        <v>1388</v>
      </c>
      <c r="BS8" s="43">
        <f t="shared" si="26"/>
        <v>51.96555597154624</v>
      </c>
      <c r="BT8" s="15">
        <v>1283</v>
      </c>
      <c r="BU8" s="44">
        <f t="shared" si="27"/>
        <v>48.03444402845376</v>
      </c>
      <c r="BV8" s="42">
        <v>3986</v>
      </c>
      <c r="BW8" s="15">
        <v>2051</v>
      </c>
      <c r="BX8" s="43">
        <f t="shared" si="28"/>
        <v>51.4550928248871</v>
      </c>
      <c r="BY8" s="15">
        <v>1935</v>
      </c>
      <c r="BZ8" s="44">
        <f t="shared" si="29"/>
        <v>48.5449071751129</v>
      </c>
      <c r="CA8" s="42">
        <v>1480</v>
      </c>
      <c r="CB8" s="18">
        <v>725</v>
      </c>
      <c r="CC8" s="46">
        <f t="shared" si="30"/>
        <v>48.986486486486484</v>
      </c>
      <c r="CD8" s="18">
        <v>755</v>
      </c>
      <c r="CE8" s="52">
        <f t="shared" si="31"/>
        <v>51.01351351351351</v>
      </c>
      <c r="CF8" s="39">
        <f>+CA8+BV8+BQ8+BL8+BG8+BB8+AW8+AR8+AM8+AH8+AC8+X8+S8+N8+I8+D8</f>
        <v>112887</v>
      </c>
      <c r="CG8" s="40">
        <f t="shared" si="32"/>
        <v>9.143231569083085</v>
      </c>
      <c r="CH8" s="53" t="s">
        <v>62</v>
      </c>
    </row>
    <row r="9" spans="1:86" ht="19.5" customHeight="1">
      <c r="A9" s="860" t="s">
        <v>63</v>
      </c>
      <c r="B9" s="861"/>
      <c r="C9" s="863"/>
      <c r="D9" s="42">
        <v>30364</v>
      </c>
      <c r="E9" s="15">
        <v>15517</v>
      </c>
      <c r="F9" s="43">
        <f t="shared" si="0"/>
        <v>51.10328020023712</v>
      </c>
      <c r="G9" s="15">
        <v>14847</v>
      </c>
      <c r="H9" s="44">
        <f t="shared" si="1"/>
        <v>48.89671979976288</v>
      </c>
      <c r="I9" s="42">
        <v>40408</v>
      </c>
      <c r="J9" s="15">
        <v>20565</v>
      </c>
      <c r="K9" s="43">
        <f t="shared" si="2"/>
        <v>50.89338744803009</v>
      </c>
      <c r="L9" s="15">
        <v>19843</v>
      </c>
      <c r="M9" s="44">
        <f t="shared" si="3"/>
        <v>49.10661255196991</v>
      </c>
      <c r="N9" s="45">
        <v>632</v>
      </c>
      <c r="O9" s="18">
        <v>333</v>
      </c>
      <c r="P9" s="46">
        <f t="shared" si="4"/>
        <v>52.68987341772152</v>
      </c>
      <c r="Q9" s="18">
        <v>299</v>
      </c>
      <c r="R9" s="47">
        <f t="shared" si="5"/>
        <v>47.310126582278485</v>
      </c>
      <c r="S9" s="42">
        <v>2814</v>
      </c>
      <c r="T9" s="15">
        <v>1421</v>
      </c>
      <c r="U9" s="43">
        <f t="shared" si="6"/>
        <v>50.49751243781094</v>
      </c>
      <c r="V9" s="15">
        <v>1393</v>
      </c>
      <c r="W9" s="44">
        <f t="shared" si="7"/>
        <v>49.50248756218906</v>
      </c>
      <c r="X9" s="42">
        <v>5927</v>
      </c>
      <c r="Y9" s="15">
        <v>3119</v>
      </c>
      <c r="Z9" s="43">
        <f t="shared" si="8"/>
        <v>52.6235869748608</v>
      </c>
      <c r="AA9" s="15">
        <v>2808</v>
      </c>
      <c r="AB9" s="44">
        <f t="shared" si="9"/>
        <v>47.37641302513919</v>
      </c>
      <c r="AC9" s="45">
        <v>554</v>
      </c>
      <c r="AD9" s="18">
        <v>279</v>
      </c>
      <c r="AE9" s="46">
        <f t="shared" si="10"/>
        <v>50.361010830324915</v>
      </c>
      <c r="AF9" s="18">
        <v>275</v>
      </c>
      <c r="AG9" s="47">
        <f t="shared" si="11"/>
        <v>49.63898916967509</v>
      </c>
      <c r="AH9" s="42">
        <v>1005</v>
      </c>
      <c r="AI9" s="18">
        <v>487</v>
      </c>
      <c r="AJ9" s="46">
        <f t="shared" si="12"/>
        <v>48.45771144278607</v>
      </c>
      <c r="AK9" s="18">
        <v>518</v>
      </c>
      <c r="AL9" s="47">
        <f t="shared" si="13"/>
        <v>51.542288557213936</v>
      </c>
      <c r="AM9" s="42">
        <v>1914</v>
      </c>
      <c r="AN9" s="15">
        <v>1029</v>
      </c>
      <c r="AO9" s="46">
        <f t="shared" si="14"/>
        <v>53.76175548589342</v>
      </c>
      <c r="AP9" s="18">
        <v>885</v>
      </c>
      <c r="AQ9" s="47">
        <f t="shared" si="15"/>
        <v>46.23824451410658</v>
      </c>
      <c r="AR9" s="45">
        <v>299</v>
      </c>
      <c r="AS9" s="18">
        <v>136</v>
      </c>
      <c r="AT9" s="46">
        <f t="shared" si="16"/>
        <v>45.48494983277592</v>
      </c>
      <c r="AU9" s="18">
        <v>163</v>
      </c>
      <c r="AV9" s="47">
        <f t="shared" si="17"/>
        <v>54.515050167224075</v>
      </c>
      <c r="AW9" s="42">
        <v>2324</v>
      </c>
      <c r="AX9" s="15">
        <v>1260</v>
      </c>
      <c r="AY9" s="43">
        <f t="shared" si="18"/>
        <v>54.21686746987952</v>
      </c>
      <c r="AZ9" s="15">
        <v>1064</v>
      </c>
      <c r="BA9" s="44">
        <f t="shared" si="19"/>
        <v>45.78313253012048</v>
      </c>
      <c r="BB9" s="42">
        <v>1300</v>
      </c>
      <c r="BC9" s="18">
        <v>626</v>
      </c>
      <c r="BD9" s="46">
        <f t="shared" si="20"/>
        <v>48.15384615384615</v>
      </c>
      <c r="BE9" s="18">
        <v>674</v>
      </c>
      <c r="BF9" s="47">
        <f t="shared" si="21"/>
        <v>51.84615384615384</v>
      </c>
      <c r="BG9" s="48">
        <v>984</v>
      </c>
      <c r="BH9" s="49">
        <v>496</v>
      </c>
      <c r="BI9" s="50">
        <f t="shared" si="22"/>
        <v>50.40650406504065</v>
      </c>
      <c r="BJ9" s="49">
        <v>488</v>
      </c>
      <c r="BK9" s="51">
        <f t="shared" si="23"/>
        <v>49.59349593495935</v>
      </c>
      <c r="BL9" s="42">
        <v>7541</v>
      </c>
      <c r="BM9" s="15">
        <v>3873</v>
      </c>
      <c r="BN9" s="43">
        <f t="shared" si="24"/>
        <v>51.35923617557353</v>
      </c>
      <c r="BO9" s="15">
        <v>3668</v>
      </c>
      <c r="BP9" s="44">
        <f t="shared" si="25"/>
        <v>48.64076382442647</v>
      </c>
      <c r="BQ9" s="42">
        <v>2476</v>
      </c>
      <c r="BR9" s="15">
        <v>1226</v>
      </c>
      <c r="BS9" s="43">
        <f t="shared" si="26"/>
        <v>49.515347334410336</v>
      </c>
      <c r="BT9" s="15">
        <v>1250</v>
      </c>
      <c r="BU9" s="44">
        <f t="shared" si="27"/>
        <v>50.48465266558966</v>
      </c>
      <c r="BV9" s="42">
        <v>3849</v>
      </c>
      <c r="BW9" s="15">
        <v>1929</v>
      </c>
      <c r="BX9" s="43">
        <f t="shared" si="28"/>
        <v>50.11691348402182</v>
      </c>
      <c r="BY9" s="15">
        <v>1920</v>
      </c>
      <c r="BZ9" s="44">
        <f t="shared" si="29"/>
        <v>49.88308651597818</v>
      </c>
      <c r="CA9" s="42">
        <v>1380</v>
      </c>
      <c r="CB9" s="18">
        <v>685</v>
      </c>
      <c r="CC9" s="46">
        <f t="shared" si="30"/>
        <v>49.63768115942029</v>
      </c>
      <c r="CD9" s="18">
        <v>695</v>
      </c>
      <c r="CE9" s="52">
        <f t="shared" si="31"/>
        <v>50.36231884057971</v>
      </c>
      <c r="CF9" s="39">
        <f aca="true" t="shared" si="33" ref="CF9:CF24">+CA9+BV9+BQ9+BL9+BG9+BB9+AW9+AR9+AM9+AH9+AC9+X9+S9+N9+I9+D9</f>
        <v>103771</v>
      </c>
      <c r="CG9" s="40">
        <f t="shared" si="32"/>
        <v>8.404885267172666</v>
      </c>
      <c r="CH9" s="41" t="s">
        <v>63</v>
      </c>
    </row>
    <row r="10" spans="1:88" ht="19.5" customHeight="1">
      <c r="A10" s="860" t="s">
        <v>64</v>
      </c>
      <c r="B10" s="861"/>
      <c r="C10" s="863"/>
      <c r="D10" s="42">
        <v>30561</v>
      </c>
      <c r="E10" s="15">
        <v>15047</v>
      </c>
      <c r="F10" s="43">
        <f t="shared" si="0"/>
        <v>49.23595432086646</v>
      </c>
      <c r="G10" s="15">
        <v>15514</v>
      </c>
      <c r="H10" s="44">
        <f t="shared" si="1"/>
        <v>50.76404567913354</v>
      </c>
      <c r="I10" s="42">
        <v>41003</v>
      </c>
      <c r="J10" s="15">
        <v>19515</v>
      </c>
      <c r="K10" s="43">
        <f t="shared" si="2"/>
        <v>47.594078482062294</v>
      </c>
      <c r="L10" s="15">
        <v>21488</v>
      </c>
      <c r="M10" s="44">
        <f t="shared" si="3"/>
        <v>52.40592151793771</v>
      </c>
      <c r="N10" s="45">
        <v>506</v>
      </c>
      <c r="O10" s="18">
        <v>243</v>
      </c>
      <c r="P10" s="46">
        <f t="shared" si="4"/>
        <v>48.023715415019765</v>
      </c>
      <c r="Q10" s="18">
        <v>263</v>
      </c>
      <c r="R10" s="47">
        <f t="shared" si="5"/>
        <v>51.976284584980235</v>
      </c>
      <c r="S10" s="42">
        <v>2134</v>
      </c>
      <c r="T10" s="15">
        <v>1037</v>
      </c>
      <c r="U10" s="43">
        <f t="shared" si="6"/>
        <v>48.5941893158388</v>
      </c>
      <c r="V10" s="15">
        <v>1097</v>
      </c>
      <c r="W10" s="44">
        <f t="shared" si="7"/>
        <v>51.4058106841612</v>
      </c>
      <c r="X10" s="42">
        <v>4646</v>
      </c>
      <c r="Y10" s="15">
        <v>2130</v>
      </c>
      <c r="Z10" s="43">
        <f t="shared" si="8"/>
        <v>45.84588893671976</v>
      </c>
      <c r="AA10" s="15">
        <v>2516</v>
      </c>
      <c r="AB10" s="44">
        <f t="shared" si="9"/>
        <v>54.15411106328024</v>
      </c>
      <c r="AC10" s="45">
        <v>610</v>
      </c>
      <c r="AD10" s="18">
        <v>282</v>
      </c>
      <c r="AE10" s="46">
        <f t="shared" si="10"/>
        <v>46.22950819672131</v>
      </c>
      <c r="AF10" s="18">
        <v>328</v>
      </c>
      <c r="AG10" s="47">
        <f t="shared" si="11"/>
        <v>53.77049180327869</v>
      </c>
      <c r="AH10" s="45">
        <v>850</v>
      </c>
      <c r="AI10" s="18">
        <v>422</v>
      </c>
      <c r="AJ10" s="46">
        <f t="shared" si="12"/>
        <v>49.64705882352941</v>
      </c>
      <c r="AK10" s="18">
        <v>428</v>
      </c>
      <c r="AL10" s="47">
        <f t="shared" si="13"/>
        <v>50.35294117647059</v>
      </c>
      <c r="AM10" s="42">
        <v>1562</v>
      </c>
      <c r="AN10" s="18">
        <v>737</v>
      </c>
      <c r="AO10" s="46">
        <f t="shared" si="14"/>
        <v>47.183098591549296</v>
      </c>
      <c r="AP10" s="18">
        <v>825</v>
      </c>
      <c r="AQ10" s="47">
        <f t="shared" si="15"/>
        <v>52.816901408450704</v>
      </c>
      <c r="AR10" s="45">
        <v>299</v>
      </c>
      <c r="AS10" s="18">
        <v>148</v>
      </c>
      <c r="AT10" s="46">
        <f t="shared" si="16"/>
        <v>49.49832775919732</v>
      </c>
      <c r="AU10" s="18">
        <v>151</v>
      </c>
      <c r="AV10" s="47">
        <f t="shared" si="17"/>
        <v>50.50167224080268</v>
      </c>
      <c r="AW10" s="42">
        <v>2220</v>
      </c>
      <c r="AX10" s="15">
        <v>1157</v>
      </c>
      <c r="AY10" s="43">
        <f t="shared" si="18"/>
        <v>52.11711711711712</v>
      </c>
      <c r="AZ10" s="15">
        <v>1063</v>
      </c>
      <c r="BA10" s="44">
        <f t="shared" si="19"/>
        <v>47.88288288288288</v>
      </c>
      <c r="BB10" s="42">
        <v>1163</v>
      </c>
      <c r="BC10" s="18">
        <v>574</v>
      </c>
      <c r="BD10" s="46">
        <f t="shared" si="20"/>
        <v>49.35511607910576</v>
      </c>
      <c r="BE10" s="18">
        <v>589</v>
      </c>
      <c r="BF10" s="47">
        <f t="shared" si="21"/>
        <v>50.64488392089424</v>
      </c>
      <c r="BG10" s="48">
        <v>908</v>
      </c>
      <c r="BH10" s="49">
        <v>460</v>
      </c>
      <c r="BI10" s="50">
        <f t="shared" si="22"/>
        <v>50.66079295154186</v>
      </c>
      <c r="BJ10" s="49">
        <v>448</v>
      </c>
      <c r="BK10" s="51">
        <f t="shared" si="23"/>
        <v>49.33920704845815</v>
      </c>
      <c r="BL10" s="42">
        <v>12380</v>
      </c>
      <c r="BM10" s="15">
        <v>8435</v>
      </c>
      <c r="BN10" s="43">
        <f t="shared" si="24"/>
        <v>68.1340872374798</v>
      </c>
      <c r="BO10" s="15">
        <v>3945</v>
      </c>
      <c r="BP10" s="44">
        <f t="shared" si="25"/>
        <v>31.865912762520193</v>
      </c>
      <c r="BQ10" s="42">
        <v>2171</v>
      </c>
      <c r="BR10" s="15">
        <v>1135</v>
      </c>
      <c r="BS10" s="43">
        <f t="shared" si="26"/>
        <v>52.28005527406725</v>
      </c>
      <c r="BT10" s="15">
        <v>1036</v>
      </c>
      <c r="BU10" s="44">
        <f t="shared" si="27"/>
        <v>47.71994472593275</v>
      </c>
      <c r="BV10" s="42">
        <v>3034</v>
      </c>
      <c r="BW10" s="15">
        <v>1598</v>
      </c>
      <c r="BX10" s="43">
        <f t="shared" si="28"/>
        <v>52.66974291364536</v>
      </c>
      <c r="BY10" s="15">
        <v>1436</v>
      </c>
      <c r="BZ10" s="44">
        <f t="shared" si="29"/>
        <v>47.33025708635465</v>
      </c>
      <c r="CA10" s="42">
        <v>1157</v>
      </c>
      <c r="CB10" s="18">
        <v>608</v>
      </c>
      <c r="CC10" s="46">
        <f t="shared" si="30"/>
        <v>52.54969749351772</v>
      </c>
      <c r="CD10" s="18">
        <v>549</v>
      </c>
      <c r="CE10" s="52">
        <f t="shared" si="31"/>
        <v>47.45030250648228</v>
      </c>
      <c r="CF10" s="39">
        <f t="shared" si="33"/>
        <v>105204</v>
      </c>
      <c r="CG10" s="40">
        <f t="shared" si="32"/>
        <v>8.520950454824886</v>
      </c>
      <c r="CH10" s="41" t="s">
        <v>64</v>
      </c>
      <c r="CJ10" s="54" t="s">
        <v>93</v>
      </c>
    </row>
    <row r="11" spans="1:86" ht="19.5" customHeight="1">
      <c r="A11" s="860" t="s">
        <v>65</v>
      </c>
      <c r="B11" s="861"/>
      <c r="C11" s="863"/>
      <c r="D11" s="42">
        <v>33318</v>
      </c>
      <c r="E11" s="15">
        <v>17023</v>
      </c>
      <c r="F11" s="43">
        <f t="shared" si="0"/>
        <v>51.09250255117354</v>
      </c>
      <c r="G11" s="15">
        <v>16295</v>
      </c>
      <c r="H11" s="44">
        <f t="shared" si="1"/>
        <v>48.90749744882646</v>
      </c>
      <c r="I11" s="42">
        <v>44631</v>
      </c>
      <c r="J11" s="15">
        <v>22182</v>
      </c>
      <c r="K11" s="43">
        <f t="shared" si="2"/>
        <v>49.70088055387511</v>
      </c>
      <c r="L11" s="15">
        <v>22449</v>
      </c>
      <c r="M11" s="44">
        <f t="shared" si="3"/>
        <v>50.2991194461249</v>
      </c>
      <c r="N11" s="45">
        <v>553</v>
      </c>
      <c r="O11" s="18">
        <v>349</v>
      </c>
      <c r="P11" s="46">
        <f t="shared" si="4"/>
        <v>63.11030741410488</v>
      </c>
      <c r="Q11" s="18">
        <v>204</v>
      </c>
      <c r="R11" s="47">
        <f t="shared" si="5"/>
        <v>36.88969258589512</v>
      </c>
      <c r="S11" s="42">
        <v>2482</v>
      </c>
      <c r="T11" s="15">
        <v>1353</v>
      </c>
      <c r="U11" s="43">
        <f t="shared" si="6"/>
        <v>54.51248992747784</v>
      </c>
      <c r="V11" s="15">
        <v>1129</v>
      </c>
      <c r="W11" s="44">
        <f t="shared" si="7"/>
        <v>45.487510072522156</v>
      </c>
      <c r="X11" s="42">
        <v>5149</v>
      </c>
      <c r="Y11" s="15">
        <v>2766</v>
      </c>
      <c r="Z11" s="43">
        <f t="shared" si="8"/>
        <v>53.71916877063507</v>
      </c>
      <c r="AA11" s="15">
        <v>2383</v>
      </c>
      <c r="AB11" s="44">
        <f t="shared" si="9"/>
        <v>46.28083122936493</v>
      </c>
      <c r="AC11" s="45">
        <v>570</v>
      </c>
      <c r="AD11" s="18">
        <v>333</v>
      </c>
      <c r="AE11" s="46">
        <f t="shared" si="10"/>
        <v>58.42105263157895</v>
      </c>
      <c r="AF11" s="18">
        <v>237</v>
      </c>
      <c r="AG11" s="47">
        <f t="shared" si="11"/>
        <v>41.578947368421055</v>
      </c>
      <c r="AH11" s="45">
        <v>973</v>
      </c>
      <c r="AI11" s="18">
        <v>480</v>
      </c>
      <c r="AJ11" s="46">
        <f t="shared" si="12"/>
        <v>49.33196300102775</v>
      </c>
      <c r="AK11" s="18">
        <v>493</v>
      </c>
      <c r="AL11" s="47">
        <f t="shared" si="13"/>
        <v>50.668036998972255</v>
      </c>
      <c r="AM11" s="42">
        <v>1777</v>
      </c>
      <c r="AN11" s="18">
        <v>979</v>
      </c>
      <c r="AO11" s="46">
        <f t="shared" si="14"/>
        <v>55.09285312324141</v>
      </c>
      <c r="AP11" s="18">
        <v>798</v>
      </c>
      <c r="AQ11" s="47">
        <f t="shared" si="15"/>
        <v>44.90714687675858</v>
      </c>
      <c r="AR11" s="45">
        <v>304</v>
      </c>
      <c r="AS11" s="18">
        <v>162</v>
      </c>
      <c r="AT11" s="46">
        <f t="shared" si="16"/>
        <v>53.289473684210535</v>
      </c>
      <c r="AU11" s="18">
        <v>142</v>
      </c>
      <c r="AV11" s="47">
        <f t="shared" si="17"/>
        <v>46.71052631578947</v>
      </c>
      <c r="AW11" s="42">
        <v>2355</v>
      </c>
      <c r="AX11" s="15">
        <v>1267</v>
      </c>
      <c r="AY11" s="43">
        <f t="shared" si="18"/>
        <v>53.8004246284501</v>
      </c>
      <c r="AZ11" s="15">
        <v>1088</v>
      </c>
      <c r="BA11" s="44">
        <f t="shared" si="19"/>
        <v>46.1995753715499</v>
      </c>
      <c r="BB11" s="42">
        <v>1266</v>
      </c>
      <c r="BC11" s="18">
        <v>736</v>
      </c>
      <c r="BD11" s="46">
        <f t="shared" si="20"/>
        <v>58.13586097946287</v>
      </c>
      <c r="BE11" s="18">
        <v>530</v>
      </c>
      <c r="BF11" s="47">
        <f t="shared" si="21"/>
        <v>41.864139020537124</v>
      </c>
      <c r="BG11" s="48">
        <v>902</v>
      </c>
      <c r="BH11" s="49">
        <v>537</v>
      </c>
      <c r="BI11" s="50">
        <f t="shared" si="22"/>
        <v>59.534368070953434</v>
      </c>
      <c r="BJ11" s="49">
        <v>365</v>
      </c>
      <c r="BK11" s="51">
        <f t="shared" si="23"/>
        <v>40.465631929046566</v>
      </c>
      <c r="BL11" s="42">
        <v>9679</v>
      </c>
      <c r="BM11" s="15">
        <v>4995</v>
      </c>
      <c r="BN11" s="43">
        <f t="shared" si="24"/>
        <v>51.60657092674863</v>
      </c>
      <c r="BO11" s="15">
        <v>4684</v>
      </c>
      <c r="BP11" s="44">
        <f t="shared" si="25"/>
        <v>48.39342907325137</v>
      </c>
      <c r="BQ11" s="42">
        <v>2180</v>
      </c>
      <c r="BR11" s="15">
        <v>1287</v>
      </c>
      <c r="BS11" s="43">
        <f t="shared" si="26"/>
        <v>59.03669724770643</v>
      </c>
      <c r="BT11" s="18">
        <v>893</v>
      </c>
      <c r="BU11" s="44">
        <f t="shared" si="27"/>
        <v>40.96330275229358</v>
      </c>
      <c r="BV11" s="42">
        <v>2715</v>
      </c>
      <c r="BW11" s="15">
        <v>1481</v>
      </c>
      <c r="BX11" s="43">
        <f t="shared" si="28"/>
        <v>54.548802946593</v>
      </c>
      <c r="BY11" s="15">
        <v>1234</v>
      </c>
      <c r="BZ11" s="44">
        <f t="shared" si="29"/>
        <v>45.451197053407</v>
      </c>
      <c r="CA11" s="42">
        <v>1118</v>
      </c>
      <c r="CB11" s="18">
        <v>586</v>
      </c>
      <c r="CC11" s="46">
        <f t="shared" si="30"/>
        <v>52.41502683363149</v>
      </c>
      <c r="CD11" s="18">
        <v>532</v>
      </c>
      <c r="CE11" s="52">
        <f t="shared" si="31"/>
        <v>47.58497316636851</v>
      </c>
      <c r="CF11" s="39">
        <f t="shared" si="33"/>
        <v>109972</v>
      </c>
      <c r="CG11" s="40">
        <f t="shared" si="32"/>
        <v>8.907132460914056</v>
      </c>
      <c r="CH11" s="41" t="s">
        <v>65</v>
      </c>
    </row>
    <row r="12" spans="1:86" ht="19.5" customHeight="1">
      <c r="A12" s="860" t="s">
        <v>66</v>
      </c>
      <c r="B12" s="861"/>
      <c r="C12" s="863"/>
      <c r="D12" s="42">
        <v>31255</v>
      </c>
      <c r="E12" s="15">
        <v>15928</v>
      </c>
      <c r="F12" s="43">
        <f t="shared" si="0"/>
        <v>50.96144616861302</v>
      </c>
      <c r="G12" s="15">
        <v>15327</v>
      </c>
      <c r="H12" s="44">
        <f t="shared" si="1"/>
        <v>49.03855383138698</v>
      </c>
      <c r="I12" s="42">
        <v>42744</v>
      </c>
      <c r="J12" s="15">
        <v>21684</v>
      </c>
      <c r="K12" s="43">
        <f t="shared" si="2"/>
        <v>50.72992700729927</v>
      </c>
      <c r="L12" s="15">
        <v>21060</v>
      </c>
      <c r="M12" s="44">
        <f t="shared" si="3"/>
        <v>49.27007299270073</v>
      </c>
      <c r="N12" s="45">
        <v>451</v>
      </c>
      <c r="O12" s="18">
        <v>243</v>
      </c>
      <c r="P12" s="46">
        <f t="shared" si="4"/>
        <v>53.88026607538803</v>
      </c>
      <c r="Q12" s="18">
        <v>208</v>
      </c>
      <c r="R12" s="47">
        <f t="shared" si="5"/>
        <v>46.11973392461197</v>
      </c>
      <c r="S12" s="42">
        <v>2207</v>
      </c>
      <c r="T12" s="15">
        <v>1156</v>
      </c>
      <c r="U12" s="43">
        <f t="shared" si="6"/>
        <v>52.37879474399637</v>
      </c>
      <c r="V12" s="15">
        <v>1051</v>
      </c>
      <c r="W12" s="44">
        <f t="shared" si="7"/>
        <v>47.62120525600363</v>
      </c>
      <c r="X12" s="42">
        <v>4601</v>
      </c>
      <c r="Y12" s="15">
        <v>2422</v>
      </c>
      <c r="Z12" s="43">
        <f t="shared" si="8"/>
        <v>52.64073027602695</v>
      </c>
      <c r="AA12" s="15">
        <v>2179</v>
      </c>
      <c r="AB12" s="44">
        <f t="shared" si="9"/>
        <v>47.35926972397305</v>
      </c>
      <c r="AC12" s="45">
        <v>448</v>
      </c>
      <c r="AD12" s="18">
        <v>244</v>
      </c>
      <c r="AE12" s="46">
        <f t="shared" si="10"/>
        <v>54.46428571428571</v>
      </c>
      <c r="AF12" s="18">
        <v>204</v>
      </c>
      <c r="AG12" s="47">
        <f t="shared" si="11"/>
        <v>45.535714285714285</v>
      </c>
      <c r="AH12" s="45">
        <v>955</v>
      </c>
      <c r="AI12" s="18">
        <v>490</v>
      </c>
      <c r="AJ12" s="46">
        <f t="shared" si="12"/>
        <v>51.30890052356021</v>
      </c>
      <c r="AK12" s="18">
        <v>465</v>
      </c>
      <c r="AL12" s="47">
        <f t="shared" si="13"/>
        <v>48.69109947643979</v>
      </c>
      <c r="AM12" s="42">
        <v>1686</v>
      </c>
      <c r="AN12" s="18">
        <v>866</v>
      </c>
      <c r="AO12" s="46">
        <f t="shared" si="14"/>
        <v>51.36417556346382</v>
      </c>
      <c r="AP12" s="18">
        <v>820</v>
      </c>
      <c r="AQ12" s="47">
        <f t="shared" si="15"/>
        <v>48.63582443653618</v>
      </c>
      <c r="AR12" s="45">
        <v>278</v>
      </c>
      <c r="AS12" s="18">
        <v>141</v>
      </c>
      <c r="AT12" s="46">
        <f t="shared" si="16"/>
        <v>50.719424460431654</v>
      </c>
      <c r="AU12" s="18">
        <v>137</v>
      </c>
      <c r="AV12" s="47">
        <f t="shared" si="17"/>
        <v>49.280575539568346</v>
      </c>
      <c r="AW12" s="42">
        <v>2032</v>
      </c>
      <c r="AX12" s="15">
        <v>1056</v>
      </c>
      <c r="AY12" s="43">
        <f t="shared" si="18"/>
        <v>51.96850393700787</v>
      </c>
      <c r="AZ12" s="18">
        <v>976</v>
      </c>
      <c r="BA12" s="44">
        <f t="shared" si="19"/>
        <v>48.031496062992126</v>
      </c>
      <c r="BB12" s="42">
        <v>1113</v>
      </c>
      <c r="BC12" s="18">
        <v>607</v>
      </c>
      <c r="BD12" s="46">
        <f t="shared" si="20"/>
        <v>54.53728661275831</v>
      </c>
      <c r="BE12" s="18">
        <v>506</v>
      </c>
      <c r="BF12" s="47">
        <f t="shared" si="21"/>
        <v>45.462713387241685</v>
      </c>
      <c r="BG12" s="48">
        <v>759</v>
      </c>
      <c r="BH12" s="49">
        <v>428</v>
      </c>
      <c r="BI12" s="50">
        <f t="shared" si="22"/>
        <v>56.38998682476944</v>
      </c>
      <c r="BJ12" s="49">
        <v>331</v>
      </c>
      <c r="BK12" s="51">
        <f t="shared" si="23"/>
        <v>43.61001317523056</v>
      </c>
      <c r="BL12" s="42">
        <v>9147</v>
      </c>
      <c r="BM12" s="15">
        <v>4595</v>
      </c>
      <c r="BN12" s="43">
        <f t="shared" si="24"/>
        <v>50.23504974308517</v>
      </c>
      <c r="BO12" s="15">
        <v>4552</v>
      </c>
      <c r="BP12" s="44">
        <f t="shared" si="25"/>
        <v>49.76495025691484</v>
      </c>
      <c r="BQ12" s="42">
        <v>1834</v>
      </c>
      <c r="BR12" s="18">
        <v>974</v>
      </c>
      <c r="BS12" s="43">
        <f t="shared" si="26"/>
        <v>53.10796074154853</v>
      </c>
      <c r="BT12" s="18">
        <v>860</v>
      </c>
      <c r="BU12" s="44">
        <f t="shared" si="27"/>
        <v>46.892039258451476</v>
      </c>
      <c r="BV12" s="42">
        <v>2434</v>
      </c>
      <c r="BW12" s="15">
        <v>1247</v>
      </c>
      <c r="BX12" s="43">
        <f t="shared" si="28"/>
        <v>51.23253903040263</v>
      </c>
      <c r="BY12" s="15">
        <v>1187</v>
      </c>
      <c r="BZ12" s="44">
        <f t="shared" si="29"/>
        <v>48.76746096959737</v>
      </c>
      <c r="CA12" s="42">
        <v>1033</v>
      </c>
      <c r="CB12" s="18">
        <v>535</v>
      </c>
      <c r="CC12" s="46">
        <f t="shared" si="30"/>
        <v>51.79090029041626</v>
      </c>
      <c r="CD12" s="18">
        <v>498</v>
      </c>
      <c r="CE12" s="52">
        <f t="shared" si="31"/>
        <v>48.20909970958374</v>
      </c>
      <c r="CF12" s="39">
        <f t="shared" si="33"/>
        <v>102977</v>
      </c>
      <c r="CG12" s="40">
        <f t="shared" si="32"/>
        <v>8.340575595856643</v>
      </c>
      <c r="CH12" s="41" t="s">
        <v>66</v>
      </c>
    </row>
    <row r="13" spans="1:86" ht="19.5" customHeight="1">
      <c r="A13" s="860" t="s">
        <v>67</v>
      </c>
      <c r="B13" s="861"/>
      <c r="C13" s="863"/>
      <c r="D13" s="42">
        <v>27873</v>
      </c>
      <c r="E13" s="15">
        <v>13964</v>
      </c>
      <c r="F13" s="43">
        <f t="shared" si="0"/>
        <v>50.098661787392814</v>
      </c>
      <c r="G13" s="15">
        <v>13909</v>
      </c>
      <c r="H13" s="44">
        <f t="shared" si="1"/>
        <v>49.901338212607186</v>
      </c>
      <c r="I13" s="42">
        <v>37618</v>
      </c>
      <c r="J13" s="15">
        <v>19138</v>
      </c>
      <c r="K13" s="43">
        <f t="shared" si="2"/>
        <v>50.874581317454414</v>
      </c>
      <c r="L13" s="15">
        <v>18480</v>
      </c>
      <c r="M13" s="44">
        <f t="shared" si="3"/>
        <v>49.12541868254559</v>
      </c>
      <c r="N13" s="45">
        <v>448</v>
      </c>
      <c r="O13" s="18">
        <v>194</v>
      </c>
      <c r="P13" s="46">
        <f t="shared" si="4"/>
        <v>43.30357142857143</v>
      </c>
      <c r="Q13" s="18">
        <v>254</v>
      </c>
      <c r="R13" s="47">
        <f t="shared" si="5"/>
        <v>56.69642857142857</v>
      </c>
      <c r="S13" s="42">
        <v>2189</v>
      </c>
      <c r="T13" s="15">
        <v>1061</v>
      </c>
      <c r="U13" s="43">
        <f t="shared" si="6"/>
        <v>48.46962083142988</v>
      </c>
      <c r="V13" s="15">
        <v>1128</v>
      </c>
      <c r="W13" s="44">
        <f t="shared" si="7"/>
        <v>51.53037916857013</v>
      </c>
      <c r="X13" s="42">
        <v>4260</v>
      </c>
      <c r="Y13" s="15">
        <v>2120</v>
      </c>
      <c r="Z13" s="43">
        <f t="shared" si="8"/>
        <v>49.76525821596244</v>
      </c>
      <c r="AA13" s="15">
        <v>2140</v>
      </c>
      <c r="AB13" s="44">
        <f t="shared" si="9"/>
        <v>50.23474178403756</v>
      </c>
      <c r="AC13" s="45">
        <v>416</v>
      </c>
      <c r="AD13" s="18">
        <v>208</v>
      </c>
      <c r="AE13" s="46">
        <f t="shared" si="10"/>
        <v>50</v>
      </c>
      <c r="AF13" s="18">
        <v>208</v>
      </c>
      <c r="AG13" s="47">
        <f t="shared" si="11"/>
        <v>50</v>
      </c>
      <c r="AH13" s="45">
        <v>963</v>
      </c>
      <c r="AI13" s="18">
        <v>483</v>
      </c>
      <c r="AJ13" s="46">
        <f t="shared" si="12"/>
        <v>50.155763239875384</v>
      </c>
      <c r="AK13" s="18">
        <v>480</v>
      </c>
      <c r="AL13" s="47">
        <f t="shared" si="13"/>
        <v>49.84423676012461</v>
      </c>
      <c r="AM13" s="42">
        <v>1532</v>
      </c>
      <c r="AN13" s="18">
        <v>811</v>
      </c>
      <c r="AO13" s="46">
        <f t="shared" si="14"/>
        <v>52.9373368146214</v>
      </c>
      <c r="AP13" s="18">
        <v>721</v>
      </c>
      <c r="AQ13" s="47">
        <f t="shared" si="15"/>
        <v>47.06266318537859</v>
      </c>
      <c r="AR13" s="45">
        <v>281</v>
      </c>
      <c r="AS13" s="18">
        <v>136</v>
      </c>
      <c r="AT13" s="46">
        <f t="shared" si="16"/>
        <v>48.39857651245551</v>
      </c>
      <c r="AU13" s="18">
        <v>145</v>
      </c>
      <c r="AV13" s="47">
        <f t="shared" si="17"/>
        <v>51.60142348754449</v>
      </c>
      <c r="AW13" s="42">
        <v>1912</v>
      </c>
      <c r="AX13" s="18">
        <v>999</v>
      </c>
      <c r="AY13" s="43">
        <f t="shared" si="18"/>
        <v>52.24895397489539</v>
      </c>
      <c r="AZ13" s="18">
        <v>913</v>
      </c>
      <c r="BA13" s="44">
        <f t="shared" si="19"/>
        <v>47.75104602510461</v>
      </c>
      <c r="BB13" s="45">
        <v>963</v>
      </c>
      <c r="BC13" s="18">
        <v>486</v>
      </c>
      <c r="BD13" s="46">
        <f t="shared" si="20"/>
        <v>50.467289719626166</v>
      </c>
      <c r="BE13" s="18">
        <v>477</v>
      </c>
      <c r="BF13" s="47">
        <f t="shared" si="21"/>
        <v>49.532710280373834</v>
      </c>
      <c r="BG13" s="48">
        <v>719</v>
      </c>
      <c r="BH13" s="49">
        <v>355</v>
      </c>
      <c r="BI13" s="50">
        <f t="shared" si="22"/>
        <v>49.374130737134905</v>
      </c>
      <c r="BJ13" s="49">
        <v>364</v>
      </c>
      <c r="BK13" s="51">
        <f t="shared" si="23"/>
        <v>50.62586926286509</v>
      </c>
      <c r="BL13" s="42">
        <v>7794</v>
      </c>
      <c r="BM13" s="15">
        <v>4008</v>
      </c>
      <c r="BN13" s="43">
        <f t="shared" si="24"/>
        <v>51.42417244033872</v>
      </c>
      <c r="BO13" s="15">
        <v>3786</v>
      </c>
      <c r="BP13" s="44">
        <f t="shared" si="25"/>
        <v>48.57582755966128</v>
      </c>
      <c r="BQ13" s="42">
        <v>1634</v>
      </c>
      <c r="BR13" s="18">
        <v>825</v>
      </c>
      <c r="BS13" s="43">
        <f t="shared" si="26"/>
        <v>50.48959608323133</v>
      </c>
      <c r="BT13" s="18">
        <v>809</v>
      </c>
      <c r="BU13" s="44">
        <f t="shared" si="27"/>
        <v>49.51040391676867</v>
      </c>
      <c r="BV13" s="42">
        <v>2418</v>
      </c>
      <c r="BW13" s="15">
        <v>1182</v>
      </c>
      <c r="BX13" s="43">
        <f t="shared" si="28"/>
        <v>48.883374689826304</v>
      </c>
      <c r="BY13" s="15">
        <v>1236</v>
      </c>
      <c r="BZ13" s="44">
        <f t="shared" si="29"/>
        <v>51.1166253101737</v>
      </c>
      <c r="CA13" s="42">
        <v>1021</v>
      </c>
      <c r="CB13" s="18">
        <v>495</v>
      </c>
      <c r="CC13" s="46">
        <f t="shared" si="30"/>
        <v>48.4818805093046</v>
      </c>
      <c r="CD13" s="18">
        <v>526</v>
      </c>
      <c r="CE13" s="52">
        <f t="shared" si="31"/>
        <v>51.518119490695405</v>
      </c>
      <c r="CF13" s="39">
        <f t="shared" si="33"/>
        <v>92041</v>
      </c>
      <c r="CG13" s="40">
        <f t="shared" si="32"/>
        <v>7.454819216118564</v>
      </c>
      <c r="CH13" s="41" t="s">
        <v>67</v>
      </c>
    </row>
    <row r="14" spans="1:86" ht="19.5" customHeight="1">
      <c r="A14" s="860" t="s">
        <v>68</v>
      </c>
      <c r="B14" s="861"/>
      <c r="C14" s="863"/>
      <c r="D14" s="42">
        <v>22664</v>
      </c>
      <c r="E14" s="15">
        <v>11389</v>
      </c>
      <c r="F14" s="43">
        <f t="shared" si="0"/>
        <v>50.25150017649135</v>
      </c>
      <c r="G14" s="15">
        <v>11275</v>
      </c>
      <c r="H14" s="44">
        <f t="shared" si="1"/>
        <v>49.748499823508645</v>
      </c>
      <c r="I14" s="42">
        <v>30310</v>
      </c>
      <c r="J14" s="15">
        <v>15439</v>
      </c>
      <c r="K14" s="43">
        <f t="shared" si="2"/>
        <v>50.936984493566484</v>
      </c>
      <c r="L14" s="15">
        <v>14871</v>
      </c>
      <c r="M14" s="44">
        <f t="shared" si="3"/>
        <v>49.06301550643352</v>
      </c>
      <c r="N14" s="45">
        <v>409</v>
      </c>
      <c r="O14" s="18">
        <v>204</v>
      </c>
      <c r="P14" s="46">
        <f t="shared" si="4"/>
        <v>49.877750611246945</v>
      </c>
      <c r="Q14" s="18">
        <v>205</v>
      </c>
      <c r="R14" s="47">
        <f t="shared" si="5"/>
        <v>50.12224938875306</v>
      </c>
      <c r="S14" s="42">
        <v>1841</v>
      </c>
      <c r="T14" s="18">
        <v>984</v>
      </c>
      <c r="U14" s="43">
        <f t="shared" si="6"/>
        <v>53.4492123845736</v>
      </c>
      <c r="V14" s="18">
        <v>857</v>
      </c>
      <c r="W14" s="44">
        <f t="shared" si="7"/>
        <v>46.5507876154264</v>
      </c>
      <c r="X14" s="42">
        <v>4012</v>
      </c>
      <c r="Y14" s="15">
        <v>2107</v>
      </c>
      <c r="Z14" s="43">
        <f t="shared" si="8"/>
        <v>52.51744765702892</v>
      </c>
      <c r="AA14" s="15">
        <v>1905</v>
      </c>
      <c r="AB14" s="44">
        <f t="shared" si="9"/>
        <v>47.48255234297108</v>
      </c>
      <c r="AC14" s="45">
        <v>352</v>
      </c>
      <c r="AD14" s="18">
        <v>160</v>
      </c>
      <c r="AE14" s="46">
        <f t="shared" si="10"/>
        <v>45.45454545454545</v>
      </c>
      <c r="AF14" s="18">
        <v>192</v>
      </c>
      <c r="AG14" s="47">
        <f t="shared" si="11"/>
        <v>54.54545454545454</v>
      </c>
      <c r="AH14" s="45">
        <v>770</v>
      </c>
      <c r="AI14" s="18">
        <v>410</v>
      </c>
      <c r="AJ14" s="46">
        <f t="shared" si="12"/>
        <v>53.246753246753244</v>
      </c>
      <c r="AK14" s="18">
        <v>360</v>
      </c>
      <c r="AL14" s="47">
        <f t="shared" si="13"/>
        <v>46.75324675324675</v>
      </c>
      <c r="AM14" s="42">
        <v>1196</v>
      </c>
      <c r="AN14" s="18">
        <v>591</v>
      </c>
      <c r="AO14" s="46">
        <f t="shared" si="14"/>
        <v>49.414715719063544</v>
      </c>
      <c r="AP14" s="18">
        <v>605</v>
      </c>
      <c r="AQ14" s="47">
        <f t="shared" si="15"/>
        <v>50.58528428093646</v>
      </c>
      <c r="AR14" s="45">
        <v>272</v>
      </c>
      <c r="AS14" s="18">
        <v>132</v>
      </c>
      <c r="AT14" s="46">
        <f t="shared" si="16"/>
        <v>48.529411764705884</v>
      </c>
      <c r="AU14" s="18">
        <v>140</v>
      </c>
      <c r="AV14" s="47">
        <f t="shared" si="17"/>
        <v>51.470588235294116</v>
      </c>
      <c r="AW14" s="42">
        <v>1464</v>
      </c>
      <c r="AX14" s="18">
        <v>763</v>
      </c>
      <c r="AY14" s="43">
        <f t="shared" si="18"/>
        <v>52.11748633879781</v>
      </c>
      <c r="AZ14" s="18">
        <v>701</v>
      </c>
      <c r="BA14" s="44">
        <f t="shared" si="19"/>
        <v>47.88251366120219</v>
      </c>
      <c r="BB14" s="45">
        <v>874</v>
      </c>
      <c r="BC14" s="18">
        <v>438</v>
      </c>
      <c r="BD14" s="46">
        <f t="shared" si="20"/>
        <v>50.11441647597255</v>
      </c>
      <c r="BE14" s="18">
        <v>436</v>
      </c>
      <c r="BF14" s="47">
        <f t="shared" si="21"/>
        <v>49.88558352402746</v>
      </c>
      <c r="BG14" s="48">
        <v>539</v>
      </c>
      <c r="BH14" s="49">
        <v>265</v>
      </c>
      <c r="BI14" s="50">
        <f t="shared" si="22"/>
        <v>49.16512059369202</v>
      </c>
      <c r="BJ14" s="49">
        <v>274</v>
      </c>
      <c r="BK14" s="51">
        <f t="shared" si="23"/>
        <v>50.83487940630798</v>
      </c>
      <c r="BL14" s="42">
        <v>6132</v>
      </c>
      <c r="BM14" s="15">
        <v>3163</v>
      </c>
      <c r="BN14" s="43">
        <f t="shared" si="24"/>
        <v>51.58186562296151</v>
      </c>
      <c r="BO14" s="15">
        <v>2969</v>
      </c>
      <c r="BP14" s="44">
        <f t="shared" si="25"/>
        <v>48.418134377038484</v>
      </c>
      <c r="BQ14" s="42">
        <v>1412</v>
      </c>
      <c r="BR14" s="18">
        <v>738</v>
      </c>
      <c r="BS14" s="43">
        <f t="shared" si="26"/>
        <v>52.266288951841354</v>
      </c>
      <c r="BT14" s="18">
        <v>674</v>
      </c>
      <c r="BU14" s="44">
        <f t="shared" si="27"/>
        <v>47.73371104815864</v>
      </c>
      <c r="BV14" s="42">
        <v>2136</v>
      </c>
      <c r="BW14" s="15">
        <v>1108</v>
      </c>
      <c r="BX14" s="43">
        <f t="shared" si="28"/>
        <v>51.87265917602997</v>
      </c>
      <c r="BY14" s="15">
        <v>1028</v>
      </c>
      <c r="BZ14" s="44">
        <f t="shared" si="29"/>
        <v>48.12734082397004</v>
      </c>
      <c r="CA14" s="42">
        <v>1067</v>
      </c>
      <c r="CB14" s="18">
        <v>533</v>
      </c>
      <c r="CC14" s="46">
        <f t="shared" si="30"/>
        <v>49.95313964386129</v>
      </c>
      <c r="CD14" s="18">
        <v>534</v>
      </c>
      <c r="CE14" s="52">
        <f t="shared" si="31"/>
        <v>50.04686035613871</v>
      </c>
      <c r="CF14" s="39">
        <f t="shared" si="33"/>
        <v>75450</v>
      </c>
      <c r="CG14" s="40">
        <f t="shared" si="32"/>
        <v>6.111038665987392</v>
      </c>
      <c r="CH14" s="41" t="s">
        <v>68</v>
      </c>
    </row>
    <row r="15" spans="1:86" ht="19.5" customHeight="1">
      <c r="A15" s="860" t="s">
        <v>69</v>
      </c>
      <c r="B15" s="861"/>
      <c r="C15" s="863"/>
      <c r="D15" s="42">
        <v>22832</v>
      </c>
      <c r="E15" s="15">
        <v>11268</v>
      </c>
      <c r="F15" s="43">
        <f t="shared" si="0"/>
        <v>49.35178696566223</v>
      </c>
      <c r="G15" s="15">
        <v>11564</v>
      </c>
      <c r="H15" s="44">
        <f t="shared" si="1"/>
        <v>50.64821303433777</v>
      </c>
      <c r="I15" s="42">
        <v>29217</v>
      </c>
      <c r="J15" s="15">
        <v>14591</v>
      </c>
      <c r="K15" s="43">
        <f t="shared" si="2"/>
        <v>49.94010336447958</v>
      </c>
      <c r="L15" s="15">
        <v>14626</v>
      </c>
      <c r="M15" s="44">
        <f t="shared" si="3"/>
        <v>50.05989663552042</v>
      </c>
      <c r="N15" s="45">
        <v>543</v>
      </c>
      <c r="O15" s="18">
        <v>277</v>
      </c>
      <c r="P15" s="46">
        <f t="shared" si="4"/>
        <v>51.01289134438306</v>
      </c>
      <c r="Q15" s="18">
        <v>266</v>
      </c>
      <c r="R15" s="47">
        <f t="shared" si="5"/>
        <v>48.98710865561694</v>
      </c>
      <c r="S15" s="42">
        <v>1950</v>
      </c>
      <c r="T15" s="15">
        <v>1005</v>
      </c>
      <c r="U15" s="43">
        <f t="shared" si="6"/>
        <v>51.53846153846153</v>
      </c>
      <c r="V15" s="18">
        <v>945</v>
      </c>
      <c r="W15" s="44">
        <f t="shared" si="7"/>
        <v>48.46153846153846</v>
      </c>
      <c r="X15" s="42">
        <v>3925</v>
      </c>
      <c r="Y15" s="15">
        <v>2044</v>
      </c>
      <c r="Z15" s="43">
        <f t="shared" si="8"/>
        <v>52.07643312101911</v>
      </c>
      <c r="AA15" s="15">
        <v>1881</v>
      </c>
      <c r="AB15" s="44">
        <f t="shared" si="9"/>
        <v>47.92356687898089</v>
      </c>
      <c r="AC15" s="45">
        <v>539</v>
      </c>
      <c r="AD15" s="18">
        <v>272</v>
      </c>
      <c r="AE15" s="46">
        <f t="shared" si="10"/>
        <v>50.46382189239333</v>
      </c>
      <c r="AF15" s="18">
        <v>267</v>
      </c>
      <c r="AG15" s="47">
        <f t="shared" si="11"/>
        <v>49.53617810760667</v>
      </c>
      <c r="AH15" s="45">
        <v>719</v>
      </c>
      <c r="AI15" s="18">
        <v>353</v>
      </c>
      <c r="AJ15" s="46">
        <f t="shared" si="12"/>
        <v>49.09596662030598</v>
      </c>
      <c r="AK15" s="18">
        <v>366</v>
      </c>
      <c r="AL15" s="47">
        <f t="shared" si="13"/>
        <v>50.90403337969403</v>
      </c>
      <c r="AM15" s="42">
        <v>1185</v>
      </c>
      <c r="AN15" s="18">
        <v>587</v>
      </c>
      <c r="AO15" s="46">
        <f t="shared" si="14"/>
        <v>49.53586497890296</v>
      </c>
      <c r="AP15" s="18">
        <v>598</v>
      </c>
      <c r="AQ15" s="47">
        <f t="shared" si="15"/>
        <v>50.46413502109704</v>
      </c>
      <c r="AR15" s="45">
        <v>294</v>
      </c>
      <c r="AS15" s="18">
        <v>140</v>
      </c>
      <c r="AT15" s="46">
        <f t="shared" si="16"/>
        <v>47.61904761904761</v>
      </c>
      <c r="AU15" s="18">
        <v>154</v>
      </c>
      <c r="AV15" s="47">
        <f t="shared" si="17"/>
        <v>52.38095238095239</v>
      </c>
      <c r="AW15" s="42">
        <v>1680</v>
      </c>
      <c r="AX15" s="18">
        <v>847</v>
      </c>
      <c r="AY15" s="43">
        <f t="shared" si="18"/>
        <v>50.416666666666664</v>
      </c>
      <c r="AZ15" s="18">
        <v>833</v>
      </c>
      <c r="BA15" s="44">
        <f t="shared" si="19"/>
        <v>49.583333333333336</v>
      </c>
      <c r="BB15" s="42">
        <v>1184</v>
      </c>
      <c r="BC15" s="18">
        <v>563</v>
      </c>
      <c r="BD15" s="46">
        <f t="shared" si="20"/>
        <v>47.55067567567568</v>
      </c>
      <c r="BE15" s="18">
        <v>621</v>
      </c>
      <c r="BF15" s="47">
        <f t="shared" si="21"/>
        <v>52.44932432432432</v>
      </c>
      <c r="BG15" s="48">
        <v>647</v>
      </c>
      <c r="BH15" s="49">
        <v>312</v>
      </c>
      <c r="BI15" s="50">
        <f t="shared" si="22"/>
        <v>48.222565687789796</v>
      </c>
      <c r="BJ15" s="49">
        <v>335</v>
      </c>
      <c r="BK15" s="51">
        <f t="shared" si="23"/>
        <v>51.777434312210204</v>
      </c>
      <c r="BL15" s="42">
        <v>5713</v>
      </c>
      <c r="BM15" s="15">
        <v>2815</v>
      </c>
      <c r="BN15" s="43">
        <f t="shared" si="24"/>
        <v>49.27358655697532</v>
      </c>
      <c r="BO15" s="15">
        <v>2898</v>
      </c>
      <c r="BP15" s="44">
        <f t="shared" si="25"/>
        <v>50.726413443024676</v>
      </c>
      <c r="BQ15" s="42">
        <v>1612</v>
      </c>
      <c r="BR15" s="18">
        <v>875</v>
      </c>
      <c r="BS15" s="43">
        <f t="shared" si="26"/>
        <v>54.28039702233251</v>
      </c>
      <c r="BT15" s="18">
        <v>737</v>
      </c>
      <c r="BU15" s="44">
        <f t="shared" si="27"/>
        <v>45.71960297766749</v>
      </c>
      <c r="BV15" s="42">
        <v>2316</v>
      </c>
      <c r="BW15" s="15">
        <v>1203</v>
      </c>
      <c r="BX15" s="43">
        <f t="shared" si="28"/>
        <v>51.94300518134715</v>
      </c>
      <c r="BY15" s="15">
        <v>1113</v>
      </c>
      <c r="BZ15" s="44">
        <f t="shared" si="29"/>
        <v>48.056994818652846</v>
      </c>
      <c r="CA15" s="42">
        <v>1117</v>
      </c>
      <c r="CB15" s="18">
        <v>584</v>
      </c>
      <c r="CC15" s="46">
        <f t="shared" si="30"/>
        <v>52.28290062667861</v>
      </c>
      <c r="CD15" s="18">
        <v>533</v>
      </c>
      <c r="CE15" s="52">
        <f t="shared" si="31"/>
        <v>47.717099373321396</v>
      </c>
      <c r="CF15" s="39">
        <f t="shared" si="33"/>
        <v>75473</v>
      </c>
      <c r="CG15" s="40">
        <f t="shared" si="32"/>
        <v>6.112901540597302</v>
      </c>
      <c r="CH15" s="41" t="s">
        <v>69</v>
      </c>
    </row>
    <row r="16" spans="1:86" ht="19.5" customHeight="1">
      <c r="A16" s="860" t="s">
        <v>70</v>
      </c>
      <c r="B16" s="861"/>
      <c r="C16" s="863"/>
      <c r="D16" s="42">
        <v>18242</v>
      </c>
      <c r="E16" s="15">
        <v>9158</v>
      </c>
      <c r="F16" s="43">
        <f t="shared" si="0"/>
        <v>50.20282863721083</v>
      </c>
      <c r="G16" s="15">
        <v>9084</v>
      </c>
      <c r="H16" s="44">
        <f t="shared" si="1"/>
        <v>49.797171362789165</v>
      </c>
      <c r="I16" s="42">
        <v>22922</v>
      </c>
      <c r="J16" s="15">
        <v>11901</v>
      </c>
      <c r="K16" s="43">
        <f t="shared" si="2"/>
        <v>51.91955326760318</v>
      </c>
      <c r="L16" s="15">
        <v>11021</v>
      </c>
      <c r="M16" s="44">
        <f t="shared" si="3"/>
        <v>48.08044673239682</v>
      </c>
      <c r="N16" s="45">
        <v>484</v>
      </c>
      <c r="O16" s="18">
        <v>243</v>
      </c>
      <c r="P16" s="46">
        <f t="shared" si="4"/>
        <v>50.20661157024794</v>
      </c>
      <c r="Q16" s="18">
        <v>241</v>
      </c>
      <c r="R16" s="47">
        <f t="shared" si="5"/>
        <v>49.79338842975206</v>
      </c>
      <c r="S16" s="42">
        <v>1723</v>
      </c>
      <c r="T16" s="18">
        <v>860</v>
      </c>
      <c r="U16" s="43">
        <f t="shared" si="6"/>
        <v>49.91294254207777</v>
      </c>
      <c r="V16" s="18">
        <v>863</v>
      </c>
      <c r="W16" s="44">
        <f t="shared" si="7"/>
        <v>50.08705745792222</v>
      </c>
      <c r="X16" s="42">
        <v>3276</v>
      </c>
      <c r="Y16" s="15">
        <v>1657</v>
      </c>
      <c r="Z16" s="43">
        <f t="shared" si="8"/>
        <v>50.57997557997558</v>
      </c>
      <c r="AA16" s="15">
        <v>1619</v>
      </c>
      <c r="AB16" s="44">
        <f t="shared" si="9"/>
        <v>49.42002442002442</v>
      </c>
      <c r="AC16" s="45">
        <v>480</v>
      </c>
      <c r="AD16" s="18">
        <v>258</v>
      </c>
      <c r="AE16" s="46">
        <f t="shared" si="10"/>
        <v>53.75</v>
      </c>
      <c r="AF16" s="18">
        <v>222</v>
      </c>
      <c r="AG16" s="47">
        <f t="shared" si="11"/>
        <v>46.25</v>
      </c>
      <c r="AH16" s="45">
        <v>612</v>
      </c>
      <c r="AI16" s="18">
        <v>315</v>
      </c>
      <c r="AJ16" s="46">
        <f t="shared" si="12"/>
        <v>51.470588235294116</v>
      </c>
      <c r="AK16" s="18">
        <v>297</v>
      </c>
      <c r="AL16" s="47">
        <f t="shared" si="13"/>
        <v>48.529411764705884</v>
      </c>
      <c r="AM16" s="42">
        <v>1074</v>
      </c>
      <c r="AN16" s="18">
        <v>519</v>
      </c>
      <c r="AO16" s="46">
        <f t="shared" si="14"/>
        <v>48.324022346368714</v>
      </c>
      <c r="AP16" s="18">
        <v>555</v>
      </c>
      <c r="AQ16" s="47">
        <f t="shared" si="15"/>
        <v>51.675977653631286</v>
      </c>
      <c r="AR16" s="45">
        <v>303</v>
      </c>
      <c r="AS16" s="18">
        <v>153</v>
      </c>
      <c r="AT16" s="46">
        <f t="shared" si="16"/>
        <v>50.495049504950494</v>
      </c>
      <c r="AU16" s="18">
        <v>150</v>
      </c>
      <c r="AV16" s="47">
        <f t="shared" si="17"/>
        <v>49.504950495049506</v>
      </c>
      <c r="AW16" s="42">
        <v>1366</v>
      </c>
      <c r="AX16" s="18">
        <v>647</v>
      </c>
      <c r="AY16" s="43">
        <f t="shared" si="18"/>
        <v>47.364568081991216</v>
      </c>
      <c r="AZ16" s="18">
        <v>719</v>
      </c>
      <c r="BA16" s="44">
        <f t="shared" si="19"/>
        <v>52.63543191800878</v>
      </c>
      <c r="BB16" s="45">
        <v>966</v>
      </c>
      <c r="BC16" s="18">
        <v>498</v>
      </c>
      <c r="BD16" s="46">
        <f t="shared" si="20"/>
        <v>51.5527950310559</v>
      </c>
      <c r="BE16" s="18">
        <v>468</v>
      </c>
      <c r="BF16" s="47">
        <f t="shared" si="21"/>
        <v>48.4472049689441</v>
      </c>
      <c r="BG16" s="48">
        <v>565</v>
      </c>
      <c r="BH16" s="49">
        <v>276</v>
      </c>
      <c r="BI16" s="50">
        <f t="shared" si="22"/>
        <v>48.849557522123895</v>
      </c>
      <c r="BJ16" s="49">
        <v>289</v>
      </c>
      <c r="BK16" s="51">
        <f t="shared" si="23"/>
        <v>51.1504424778761</v>
      </c>
      <c r="BL16" s="42">
        <v>4619</v>
      </c>
      <c r="BM16" s="15">
        <v>2392</v>
      </c>
      <c r="BN16" s="43">
        <f t="shared" si="24"/>
        <v>51.78610088763802</v>
      </c>
      <c r="BO16" s="15">
        <v>2227</v>
      </c>
      <c r="BP16" s="44">
        <f t="shared" si="25"/>
        <v>48.213899112361986</v>
      </c>
      <c r="BQ16" s="42">
        <v>1348</v>
      </c>
      <c r="BR16" s="18">
        <v>674</v>
      </c>
      <c r="BS16" s="43">
        <f t="shared" si="26"/>
        <v>50</v>
      </c>
      <c r="BT16" s="18">
        <v>674</v>
      </c>
      <c r="BU16" s="44">
        <f t="shared" si="27"/>
        <v>50</v>
      </c>
      <c r="BV16" s="42">
        <v>1946</v>
      </c>
      <c r="BW16" s="18">
        <v>954</v>
      </c>
      <c r="BX16" s="43">
        <f t="shared" si="28"/>
        <v>49.023638232271324</v>
      </c>
      <c r="BY16" s="18">
        <v>992</v>
      </c>
      <c r="BZ16" s="44">
        <f t="shared" si="29"/>
        <v>50.976361767728676</v>
      </c>
      <c r="CA16" s="45">
        <v>976</v>
      </c>
      <c r="CB16" s="18">
        <v>485</v>
      </c>
      <c r="CC16" s="46">
        <f t="shared" si="30"/>
        <v>49.69262295081967</v>
      </c>
      <c r="CD16" s="18">
        <v>491</v>
      </c>
      <c r="CE16" s="52">
        <f t="shared" si="31"/>
        <v>50.307377049180324</v>
      </c>
      <c r="CF16" s="39">
        <f t="shared" si="33"/>
        <v>60902</v>
      </c>
      <c r="CG16" s="40">
        <f t="shared" si="32"/>
        <v>4.9327299779451845</v>
      </c>
      <c r="CH16" s="41" t="s">
        <v>70</v>
      </c>
    </row>
    <row r="17" spans="1:86" ht="19.5" customHeight="1">
      <c r="A17" s="860" t="s">
        <v>71</v>
      </c>
      <c r="B17" s="861"/>
      <c r="C17" s="863"/>
      <c r="D17" s="42">
        <v>15976</v>
      </c>
      <c r="E17" s="15">
        <v>7956</v>
      </c>
      <c r="F17" s="43">
        <f t="shared" si="0"/>
        <v>49.79969954932398</v>
      </c>
      <c r="G17" s="15">
        <v>8020</v>
      </c>
      <c r="H17" s="44">
        <f t="shared" si="1"/>
        <v>50.20030045067602</v>
      </c>
      <c r="I17" s="42">
        <v>18557</v>
      </c>
      <c r="J17" s="15">
        <v>9753</v>
      </c>
      <c r="K17" s="43">
        <f t="shared" si="2"/>
        <v>52.556986581882846</v>
      </c>
      <c r="L17" s="15">
        <v>8804</v>
      </c>
      <c r="M17" s="44">
        <f t="shared" si="3"/>
        <v>47.443013418117154</v>
      </c>
      <c r="N17" s="45">
        <v>457</v>
      </c>
      <c r="O17" s="18">
        <v>217</v>
      </c>
      <c r="P17" s="46">
        <f t="shared" si="4"/>
        <v>47.4835886214442</v>
      </c>
      <c r="Q17" s="18">
        <v>240</v>
      </c>
      <c r="R17" s="47">
        <f t="shared" si="5"/>
        <v>52.516411378555794</v>
      </c>
      <c r="S17" s="42">
        <v>1573</v>
      </c>
      <c r="T17" s="18">
        <v>816</v>
      </c>
      <c r="U17" s="43">
        <f t="shared" si="6"/>
        <v>51.875397329942786</v>
      </c>
      <c r="V17" s="18">
        <v>757</v>
      </c>
      <c r="W17" s="44">
        <f t="shared" si="7"/>
        <v>48.124602670057214</v>
      </c>
      <c r="X17" s="42">
        <v>2772</v>
      </c>
      <c r="Y17" s="15">
        <v>1341</v>
      </c>
      <c r="Z17" s="43">
        <f t="shared" si="8"/>
        <v>48.37662337662338</v>
      </c>
      <c r="AA17" s="15">
        <v>1431</v>
      </c>
      <c r="AB17" s="44">
        <f t="shared" si="9"/>
        <v>51.62337662337663</v>
      </c>
      <c r="AC17" s="45">
        <v>455</v>
      </c>
      <c r="AD17" s="18">
        <v>203</v>
      </c>
      <c r="AE17" s="46">
        <f t="shared" si="10"/>
        <v>44.61538461538462</v>
      </c>
      <c r="AF17" s="18">
        <v>252</v>
      </c>
      <c r="AG17" s="47">
        <f t="shared" si="11"/>
        <v>55.38461538461539</v>
      </c>
      <c r="AH17" s="45">
        <v>588</v>
      </c>
      <c r="AI17" s="18">
        <v>303</v>
      </c>
      <c r="AJ17" s="46">
        <f t="shared" si="12"/>
        <v>51.53061224489795</v>
      </c>
      <c r="AK17" s="18">
        <v>285</v>
      </c>
      <c r="AL17" s="47">
        <f t="shared" si="13"/>
        <v>48.46938775510204</v>
      </c>
      <c r="AM17" s="42">
        <v>1005</v>
      </c>
      <c r="AN17" s="18">
        <v>499</v>
      </c>
      <c r="AO17" s="46">
        <f t="shared" si="14"/>
        <v>49.65174129353234</v>
      </c>
      <c r="AP17" s="18">
        <v>506</v>
      </c>
      <c r="AQ17" s="47">
        <f t="shared" si="15"/>
        <v>50.34825870646766</v>
      </c>
      <c r="AR17" s="45">
        <v>277</v>
      </c>
      <c r="AS17" s="18">
        <v>140</v>
      </c>
      <c r="AT17" s="46">
        <f t="shared" si="16"/>
        <v>50.54151624548736</v>
      </c>
      <c r="AU17" s="18">
        <v>137</v>
      </c>
      <c r="AV17" s="47">
        <f t="shared" si="17"/>
        <v>49.458483754512635</v>
      </c>
      <c r="AW17" s="42">
        <v>1353</v>
      </c>
      <c r="AX17" s="18">
        <v>643</v>
      </c>
      <c r="AY17" s="43">
        <f t="shared" si="18"/>
        <v>47.5240206947524</v>
      </c>
      <c r="AZ17" s="18">
        <v>710</v>
      </c>
      <c r="BA17" s="44">
        <f t="shared" si="19"/>
        <v>52.4759793052476</v>
      </c>
      <c r="BB17" s="45">
        <v>907</v>
      </c>
      <c r="BC17" s="18">
        <v>448</v>
      </c>
      <c r="BD17" s="46">
        <f t="shared" si="20"/>
        <v>49.39360529217199</v>
      </c>
      <c r="BE17" s="18">
        <v>459</v>
      </c>
      <c r="BF17" s="47">
        <f t="shared" si="21"/>
        <v>50.60639470782801</v>
      </c>
      <c r="BG17" s="48">
        <v>596</v>
      </c>
      <c r="BH17" s="49">
        <v>293</v>
      </c>
      <c r="BI17" s="50">
        <f t="shared" si="22"/>
        <v>49.16107382550335</v>
      </c>
      <c r="BJ17" s="49">
        <v>303</v>
      </c>
      <c r="BK17" s="51">
        <f t="shared" si="23"/>
        <v>50.83892617449665</v>
      </c>
      <c r="BL17" s="42">
        <v>3928</v>
      </c>
      <c r="BM17" s="15">
        <v>1975</v>
      </c>
      <c r="BN17" s="43">
        <f t="shared" si="24"/>
        <v>50.28004073319755</v>
      </c>
      <c r="BO17" s="15">
        <v>1953</v>
      </c>
      <c r="BP17" s="44">
        <f t="shared" si="25"/>
        <v>49.71995926680244</v>
      </c>
      <c r="BQ17" s="42">
        <v>1206</v>
      </c>
      <c r="BR17" s="18">
        <v>550</v>
      </c>
      <c r="BS17" s="43">
        <f t="shared" si="26"/>
        <v>45.605306799336645</v>
      </c>
      <c r="BT17" s="18">
        <v>656</v>
      </c>
      <c r="BU17" s="44">
        <f t="shared" si="27"/>
        <v>54.39469320066335</v>
      </c>
      <c r="BV17" s="42">
        <v>1682</v>
      </c>
      <c r="BW17" s="18">
        <v>786</v>
      </c>
      <c r="BX17" s="43">
        <f t="shared" si="28"/>
        <v>46.730083234244944</v>
      </c>
      <c r="BY17" s="18">
        <v>896</v>
      </c>
      <c r="BZ17" s="44">
        <f t="shared" si="29"/>
        <v>53.269916765755056</v>
      </c>
      <c r="CA17" s="45">
        <v>915</v>
      </c>
      <c r="CB17" s="18">
        <v>448</v>
      </c>
      <c r="CC17" s="46">
        <f t="shared" si="30"/>
        <v>48.96174863387978</v>
      </c>
      <c r="CD17" s="18">
        <v>467</v>
      </c>
      <c r="CE17" s="52">
        <f t="shared" si="31"/>
        <v>51.038251366120214</v>
      </c>
      <c r="CF17" s="39">
        <f t="shared" si="33"/>
        <v>52247</v>
      </c>
      <c r="CG17" s="40">
        <f t="shared" si="32"/>
        <v>4.231722162781224</v>
      </c>
      <c r="CH17" s="41" t="s">
        <v>71</v>
      </c>
    </row>
    <row r="18" spans="1:86" ht="19.5" customHeight="1">
      <c r="A18" s="860" t="s">
        <v>72</v>
      </c>
      <c r="B18" s="861"/>
      <c r="C18" s="863"/>
      <c r="D18" s="42">
        <v>12226</v>
      </c>
      <c r="E18" s="15">
        <v>5793</v>
      </c>
      <c r="F18" s="43">
        <f t="shared" si="0"/>
        <v>47.38262718796008</v>
      </c>
      <c r="G18" s="15">
        <v>6433</v>
      </c>
      <c r="H18" s="44">
        <f t="shared" si="1"/>
        <v>52.61737281203992</v>
      </c>
      <c r="I18" s="42">
        <v>12944</v>
      </c>
      <c r="J18" s="15">
        <v>6316</v>
      </c>
      <c r="K18" s="43">
        <f t="shared" si="2"/>
        <v>48.79480840543881</v>
      </c>
      <c r="L18" s="15">
        <v>6628</v>
      </c>
      <c r="M18" s="44">
        <f t="shared" si="3"/>
        <v>51.205191594561185</v>
      </c>
      <c r="N18" s="45">
        <v>378</v>
      </c>
      <c r="O18" s="18">
        <v>169</v>
      </c>
      <c r="P18" s="46">
        <f t="shared" si="4"/>
        <v>44.70899470899471</v>
      </c>
      <c r="Q18" s="18">
        <v>209</v>
      </c>
      <c r="R18" s="47">
        <f t="shared" si="5"/>
        <v>55.29100529100529</v>
      </c>
      <c r="S18" s="42">
        <v>1406</v>
      </c>
      <c r="T18" s="18">
        <v>580</v>
      </c>
      <c r="U18" s="43">
        <f t="shared" si="6"/>
        <v>41.25177809388336</v>
      </c>
      <c r="V18" s="18">
        <v>826</v>
      </c>
      <c r="W18" s="44">
        <f t="shared" si="7"/>
        <v>58.74822190611664</v>
      </c>
      <c r="X18" s="42">
        <v>2461</v>
      </c>
      <c r="Y18" s="15">
        <v>1164</v>
      </c>
      <c r="Z18" s="43">
        <f t="shared" si="8"/>
        <v>47.29784640390085</v>
      </c>
      <c r="AA18" s="15">
        <v>1297</v>
      </c>
      <c r="AB18" s="44">
        <f t="shared" si="9"/>
        <v>52.702153596099144</v>
      </c>
      <c r="AC18" s="45">
        <v>432</v>
      </c>
      <c r="AD18" s="18">
        <v>193</v>
      </c>
      <c r="AE18" s="46">
        <f t="shared" si="10"/>
        <v>44.675925925925924</v>
      </c>
      <c r="AF18" s="18">
        <v>239</v>
      </c>
      <c r="AG18" s="47">
        <f t="shared" si="11"/>
        <v>55.32407407407407</v>
      </c>
      <c r="AH18" s="45">
        <v>505</v>
      </c>
      <c r="AI18" s="18">
        <v>223</v>
      </c>
      <c r="AJ18" s="46">
        <f t="shared" si="12"/>
        <v>44.15841584158416</v>
      </c>
      <c r="AK18" s="18">
        <v>282</v>
      </c>
      <c r="AL18" s="47">
        <f t="shared" si="13"/>
        <v>55.84158415841585</v>
      </c>
      <c r="AM18" s="45">
        <v>888</v>
      </c>
      <c r="AN18" s="18">
        <v>393</v>
      </c>
      <c r="AO18" s="46">
        <f t="shared" si="14"/>
        <v>44.25675675675676</v>
      </c>
      <c r="AP18" s="18">
        <v>495</v>
      </c>
      <c r="AQ18" s="47">
        <f t="shared" si="15"/>
        <v>55.74324324324324</v>
      </c>
      <c r="AR18" s="45">
        <v>244</v>
      </c>
      <c r="AS18" s="18">
        <v>114</v>
      </c>
      <c r="AT18" s="46">
        <f t="shared" si="16"/>
        <v>46.72131147540984</v>
      </c>
      <c r="AU18" s="18">
        <v>130</v>
      </c>
      <c r="AV18" s="47">
        <f t="shared" si="17"/>
        <v>53.278688524590166</v>
      </c>
      <c r="AW18" s="42">
        <v>1335</v>
      </c>
      <c r="AX18" s="18">
        <v>608</v>
      </c>
      <c r="AY18" s="43">
        <f t="shared" si="18"/>
        <v>45.54307116104869</v>
      </c>
      <c r="AZ18" s="18">
        <v>727</v>
      </c>
      <c r="BA18" s="44">
        <f t="shared" si="19"/>
        <v>54.45692883895131</v>
      </c>
      <c r="BB18" s="45">
        <v>938</v>
      </c>
      <c r="BC18" s="18">
        <v>447</v>
      </c>
      <c r="BD18" s="46">
        <f t="shared" si="20"/>
        <v>47.6545842217484</v>
      </c>
      <c r="BE18" s="18">
        <v>491</v>
      </c>
      <c r="BF18" s="47">
        <f t="shared" si="21"/>
        <v>52.345415778251606</v>
      </c>
      <c r="BG18" s="48">
        <v>656</v>
      </c>
      <c r="BH18" s="49">
        <v>291</v>
      </c>
      <c r="BI18" s="50">
        <f t="shared" si="22"/>
        <v>44.359756097560975</v>
      </c>
      <c r="BJ18" s="49">
        <v>365</v>
      </c>
      <c r="BK18" s="51">
        <f t="shared" si="23"/>
        <v>55.640243902439025</v>
      </c>
      <c r="BL18" s="42">
        <v>2905</v>
      </c>
      <c r="BM18" s="15">
        <v>1445</v>
      </c>
      <c r="BN18" s="43">
        <f t="shared" si="24"/>
        <v>49.74182444061962</v>
      </c>
      <c r="BO18" s="15">
        <v>1460</v>
      </c>
      <c r="BP18" s="44">
        <f t="shared" si="25"/>
        <v>50.25817555938038</v>
      </c>
      <c r="BQ18" s="42">
        <v>1122</v>
      </c>
      <c r="BR18" s="18">
        <v>513</v>
      </c>
      <c r="BS18" s="43">
        <f t="shared" si="26"/>
        <v>45.72192513368984</v>
      </c>
      <c r="BT18" s="18">
        <v>609</v>
      </c>
      <c r="BU18" s="44">
        <f t="shared" si="27"/>
        <v>54.278074866310156</v>
      </c>
      <c r="BV18" s="42">
        <v>1554</v>
      </c>
      <c r="BW18" s="18">
        <v>732</v>
      </c>
      <c r="BX18" s="43">
        <f t="shared" si="28"/>
        <v>47.10424710424711</v>
      </c>
      <c r="BY18" s="18">
        <v>822</v>
      </c>
      <c r="BZ18" s="44">
        <f t="shared" si="29"/>
        <v>52.8957528957529</v>
      </c>
      <c r="CA18" s="45">
        <v>835</v>
      </c>
      <c r="CB18" s="18">
        <v>371</v>
      </c>
      <c r="CC18" s="46">
        <f t="shared" si="30"/>
        <v>44.4311377245509</v>
      </c>
      <c r="CD18" s="18">
        <v>464</v>
      </c>
      <c r="CE18" s="52">
        <f t="shared" si="31"/>
        <v>55.568862275449106</v>
      </c>
      <c r="CF18" s="39">
        <f t="shared" si="33"/>
        <v>40829</v>
      </c>
      <c r="CG18" s="40">
        <f t="shared" si="32"/>
        <v>3.3069264107832903</v>
      </c>
      <c r="CH18" s="41" t="s">
        <v>72</v>
      </c>
    </row>
    <row r="19" spans="1:86" ht="19.5" customHeight="1">
      <c r="A19" s="860" t="s">
        <v>73</v>
      </c>
      <c r="B19" s="861"/>
      <c r="C19" s="863"/>
      <c r="D19" s="42">
        <v>8605</v>
      </c>
      <c r="E19" s="15">
        <v>3954</v>
      </c>
      <c r="F19" s="43">
        <f t="shared" si="0"/>
        <v>45.95002905287623</v>
      </c>
      <c r="G19" s="15">
        <v>4651</v>
      </c>
      <c r="H19" s="44">
        <f t="shared" si="1"/>
        <v>54.04997094712376</v>
      </c>
      <c r="I19" s="42">
        <v>8462</v>
      </c>
      <c r="J19" s="15">
        <v>4050</v>
      </c>
      <c r="K19" s="43">
        <f t="shared" si="2"/>
        <v>47.86102576223115</v>
      </c>
      <c r="L19" s="15">
        <v>4412</v>
      </c>
      <c r="M19" s="44">
        <f t="shared" si="3"/>
        <v>52.138974237768856</v>
      </c>
      <c r="N19" s="45">
        <v>341</v>
      </c>
      <c r="O19" s="18">
        <v>147</v>
      </c>
      <c r="P19" s="46">
        <f t="shared" si="4"/>
        <v>43.10850439882698</v>
      </c>
      <c r="Q19" s="18">
        <v>194</v>
      </c>
      <c r="R19" s="47">
        <f t="shared" si="5"/>
        <v>56.89149560117303</v>
      </c>
      <c r="S19" s="42">
        <v>1209</v>
      </c>
      <c r="T19" s="18">
        <v>514</v>
      </c>
      <c r="U19" s="43">
        <f t="shared" si="6"/>
        <v>42.51447477253929</v>
      </c>
      <c r="V19" s="18">
        <v>695</v>
      </c>
      <c r="W19" s="44">
        <f t="shared" si="7"/>
        <v>57.48552522746071</v>
      </c>
      <c r="X19" s="42">
        <v>1856</v>
      </c>
      <c r="Y19" s="18">
        <v>828</v>
      </c>
      <c r="Z19" s="43">
        <f t="shared" si="8"/>
        <v>44.612068965517246</v>
      </c>
      <c r="AA19" s="15">
        <v>1028</v>
      </c>
      <c r="AB19" s="44">
        <f t="shared" si="9"/>
        <v>55.38793103448276</v>
      </c>
      <c r="AC19" s="45">
        <v>324</v>
      </c>
      <c r="AD19" s="18">
        <v>152</v>
      </c>
      <c r="AE19" s="46">
        <f t="shared" si="10"/>
        <v>46.913580246913575</v>
      </c>
      <c r="AF19" s="18">
        <v>172</v>
      </c>
      <c r="AG19" s="47">
        <f t="shared" si="11"/>
        <v>53.086419753086425</v>
      </c>
      <c r="AH19" s="45">
        <v>363</v>
      </c>
      <c r="AI19" s="18">
        <v>158</v>
      </c>
      <c r="AJ19" s="46">
        <f t="shared" si="12"/>
        <v>43.52617079889807</v>
      </c>
      <c r="AK19" s="18">
        <v>205</v>
      </c>
      <c r="AL19" s="47">
        <f t="shared" si="13"/>
        <v>56.473829201101935</v>
      </c>
      <c r="AM19" s="45">
        <v>749</v>
      </c>
      <c r="AN19" s="18">
        <v>358</v>
      </c>
      <c r="AO19" s="46">
        <f t="shared" si="14"/>
        <v>47.79706275033378</v>
      </c>
      <c r="AP19" s="18">
        <v>391</v>
      </c>
      <c r="AQ19" s="47">
        <f t="shared" si="15"/>
        <v>52.20293724966623</v>
      </c>
      <c r="AR19" s="45">
        <v>237</v>
      </c>
      <c r="AS19" s="18">
        <v>103</v>
      </c>
      <c r="AT19" s="46">
        <f t="shared" si="16"/>
        <v>43.459915611814345</v>
      </c>
      <c r="AU19" s="18">
        <v>134</v>
      </c>
      <c r="AV19" s="47">
        <f t="shared" si="17"/>
        <v>56.540084388185655</v>
      </c>
      <c r="AW19" s="42">
        <v>1182</v>
      </c>
      <c r="AX19" s="18">
        <v>548</v>
      </c>
      <c r="AY19" s="43">
        <f t="shared" si="18"/>
        <v>46.36209813874789</v>
      </c>
      <c r="AZ19" s="18">
        <v>634</v>
      </c>
      <c r="BA19" s="44">
        <f t="shared" si="19"/>
        <v>53.63790186125211</v>
      </c>
      <c r="BB19" s="45">
        <v>768</v>
      </c>
      <c r="BC19" s="18">
        <v>360</v>
      </c>
      <c r="BD19" s="46">
        <f t="shared" si="20"/>
        <v>46.875</v>
      </c>
      <c r="BE19" s="18">
        <v>408</v>
      </c>
      <c r="BF19" s="47">
        <f t="shared" si="21"/>
        <v>53.125</v>
      </c>
      <c r="BG19" s="48">
        <v>566</v>
      </c>
      <c r="BH19" s="49">
        <v>255</v>
      </c>
      <c r="BI19" s="50">
        <f t="shared" si="22"/>
        <v>45.053003533568905</v>
      </c>
      <c r="BJ19" s="49">
        <v>311</v>
      </c>
      <c r="BK19" s="51">
        <f t="shared" si="23"/>
        <v>54.946996466431095</v>
      </c>
      <c r="BL19" s="42">
        <v>1800</v>
      </c>
      <c r="BM19" s="18">
        <v>853</v>
      </c>
      <c r="BN19" s="43">
        <f t="shared" si="24"/>
        <v>47.38888888888889</v>
      </c>
      <c r="BO19" s="18">
        <v>947</v>
      </c>
      <c r="BP19" s="44">
        <f t="shared" si="25"/>
        <v>52.61111111111111</v>
      </c>
      <c r="BQ19" s="45">
        <v>888</v>
      </c>
      <c r="BR19" s="18">
        <v>391</v>
      </c>
      <c r="BS19" s="43">
        <f t="shared" si="26"/>
        <v>44.031531531531535</v>
      </c>
      <c r="BT19" s="18">
        <v>497</v>
      </c>
      <c r="BU19" s="44">
        <f t="shared" si="27"/>
        <v>55.968468468468465</v>
      </c>
      <c r="BV19" s="42">
        <v>1178</v>
      </c>
      <c r="BW19" s="18">
        <v>563</v>
      </c>
      <c r="BX19" s="43">
        <f t="shared" si="28"/>
        <v>47.792869269949065</v>
      </c>
      <c r="BY19" s="18">
        <v>615</v>
      </c>
      <c r="BZ19" s="44">
        <f t="shared" si="29"/>
        <v>52.207130730050935</v>
      </c>
      <c r="CA19" s="45">
        <v>775</v>
      </c>
      <c r="CB19" s="18">
        <v>352</v>
      </c>
      <c r="CC19" s="46">
        <f t="shared" si="30"/>
        <v>45.41935483870968</v>
      </c>
      <c r="CD19" s="18">
        <v>423</v>
      </c>
      <c r="CE19" s="52">
        <f t="shared" si="31"/>
        <v>54.58064516129032</v>
      </c>
      <c r="CF19" s="39">
        <f t="shared" si="33"/>
        <v>29303</v>
      </c>
      <c r="CG19" s="40">
        <f t="shared" si="32"/>
        <v>2.3733832475736056</v>
      </c>
      <c r="CH19" s="41" t="s">
        <v>73</v>
      </c>
    </row>
    <row r="20" spans="1:86" ht="19.5" customHeight="1">
      <c r="A20" s="860" t="s">
        <v>74</v>
      </c>
      <c r="B20" s="861"/>
      <c r="C20" s="863"/>
      <c r="D20" s="42">
        <v>6321</v>
      </c>
      <c r="E20" s="15">
        <v>2701</v>
      </c>
      <c r="F20" s="43">
        <f t="shared" si="0"/>
        <v>42.730580604334754</v>
      </c>
      <c r="G20" s="15">
        <v>3620</v>
      </c>
      <c r="H20" s="44">
        <f t="shared" si="1"/>
        <v>57.269419395665246</v>
      </c>
      <c r="I20" s="42">
        <v>5853</v>
      </c>
      <c r="J20" s="15">
        <v>2579</v>
      </c>
      <c r="K20" s="43">
        <f t="shared" si="2"/>
        <v>44.06287373996241</v>
      </c>
      <c r="L20" s="15">
        <v>3274</v>
      </c>
      <c r="M20" s="44">
        <f t="shared" si="3"/>
        <v>55.93712626003759</v>
      </c>
      <c r="N20" s="45">
        <v>281</v>
      </c>
      <c r="O20" s="18">
        <v>114</v>
      </c>
      <c r="P20" s="46">
        <f t="shared" si="4"/>
        <v>40.569395017793596</v>
      </c>
      <c r="Q20" s="18">
        <v>167</v>
      </c>
      <c r="R20" s="47">
        <f t="shared" si="5"/>
        <v>59.430604982206404</v>
      </c>
      <c r="S20" s="45">
        <v>953</v>
      </c>
      <c r="T20" s="18">
        <v>397</v>
      </c>
      <c r="U20" s="43">
        <f t="shared" si="6"/>
        <v>41.65792235047219</v>
      </c>
      <c r="V20" s="18">
        <v>556</v>
      </c>
      <c r="W20" s="44">
        <f t="shared" si="7"/>
        <v>58.3420776495278</v>
      </c>
      <c r="X20" s="42">
        <v>1594</v>
      </c>
      <c r="Y20" s="18">
        <v>661</v>
      </c>
      <c r="Z20" s="43">
        <f t="shared" si="8"/>
        <v>41.46800501882058</v>
      </c>
      <c r="AA20" s="18">
        <v>933</v>
      </c>
      <c r="AB20" s="44">
        <f t="shared" si="9"/>
        <v>58.53199498117942</v>
      </c>
      <c r="AC20" s="45">
        <v>267</v>
      </c>
      <c r="AD20" s="18">
        <v>107</v>
      </c>
      <c r="AE20" s="46">
        <f t="shared" si="10"/>
        <v>40.074906367041194</v>
      </c>
      <c r="AF20" s="18">
        <v>160</v>
      </c>
      <c r="AG20" s="47">
        <f t="shared" si="11"/>
        <v>59.925093632958806</v>
      </c>
      <c r="AH20" s="45">
        <v>313</v>
      </c>
      <c r="AI20" s="18">
        <v>140</v>
      </c>
      <c r="AJ20" s="46">
        <f t="shared" si="12"/>
        <v>44.72843450479233</v>
      </c>
      <c r="AK20" s="18">
        <v>173</v>
      </c>
      <c r="AL20" s="47">
        <f t="shared" si="13"/>
        <v>55.27156549520767</v>
      </c>
      <c r="AM20" s="45">
        <v>702</v>
      </c>
      <c r="AN20" s="18">
        <v>327</v>
      </c>
      <c r="AO20" s="46">
        <f t="shared" si="14"/>
        <v>46.58119658119658</v>
      </c>
      <c r="AP20" s="18">
        <v>375</v>
      </c>
      <c r="AQ20" s="47">
        <f t="shared" si="15"/>
        <v>53.41880341880342</v>
      </c>
      <c r="AR20" s="45">
        <v>211</v>
      </c>
      <c r="AS20" s="18">
        <v>83</v>
      </c>
      <c r="AT20" s="46">
        <f t="shared" si="16"/>
        <v>39.33649289099526</v>
      </c>
      <c r="AU20" s="18">
        <v>128</v>
      </c>
      <c r="AV20" s="47">
        <f t="shared" si="17"/>
        <v>60.66350710900474</v>
      </c>
      <c r="AW20" s="45">
        <v>791</v>
      </c>
      <c r="AX20" s="18">
        <v>336</v>
      </c>
      <c r="AY20" s="43">
        <f t="shared" si="18"/>
        <v>42.47787610619469</v>
      </c>
      <c r="AZ20" s="18">
        <v>455</v>
      </c>
      <c r="BA20" s="44">
        <f t="shared" si="19"/>
        <v>57.52212389380531</v>
      </c>
      <c r="BB20" s="45">
        <v>542</v>
      </c>
      <c r="BC20" s="18">
        <v>213</v>
      </c>
      <c r="BD20" s="46">
        <f t="shared" si="20"/>
        <v>39.29889298892989</v>
      </c>
      <c r="BE20" s="18">
        <v>329</v>
      </c>
      <c r="BF20" s="47">
        <f t="shared" si="21"/>
        <v>60.70110701107011</v>
      </c>
      <c r="BG20" s="48">
        <v>461</v>
      </c>
      <c r="BH20" s="49">
        <v>193</v>
      </c>
      <c r="BI20" s="50">
        <f t="shared" si="22"/>
        <v>41.86550976138829</v>
      </c>
      <c r="BJ20" s="49">
        <v>268</v>
      </c>
      <c r="BK20" s="51">
        <f t="shared" si="23"/>
        <v>58.13449023861171</v>
      </c>
      <c r="BL20" s="42">
        <v>1280</v>
      </c>
      <c r="BM20" s="18">
        <v>563</v>
      </c>
      <c r="BN20" s="43">
        <f t="shared" si="24"/>
        <v>43.984375</v>
      </c>
      <c r="BO20" s="18">
        <v>717</v>
      </c>
      <c r="BP20" s="44">
        <f t="shared" si="25"/>
        <v>56.015625</v>
      </c>
      <c r="BQ20" s="45">
        <v>702</v>
      </c>
      <c r="BR20" s="18">
        <v>259</v>
      </c>
      <c r="BS20" s="43">
        <f t="shared" si="26"/>
        <v>36.894586894586894</v>
      </c>
      <c r="BT20" s="18">
        <v>443</v>
      </c>
      <c r="BU20" s="44">
        <f t="shared" si="27"/>
        <v>63.10541310541311</v>
      </c>
      <c r="BV20" s="45">
        <v>958</v>
      </c>
      <c r="BW20" s="18">
        <v>382</v>
      </c>
      <c r="BX20" s="43">
        <f t="shared" si="28"/>
        <v>39.87473903966597</v>
      </c>
      <c r="BY20" s="18">
        <v>576</v>
      </c>
      <c r="BZ20" s="44">
        <f t="shared" si="29"/>
        <v>60.125260960334025</v>
      </c>
      <c r="CA20" s="45">
        <v>656</v>
      </c>
      <c r="CB20" s="18">
        <v>282</v>
      </c>
      <c r="CC20" s="46">
        <f t="shared" si="30"/>
        <v>42.98780487804878</v>
      </c>
      <c r="CD20" s="18">
        <v>374</v>
      </c>
      <c r="CE20" s="52">
        <f t="shared" si="31"/>
        <v>57.012195121951216</v>
      </c>
      <c r="CF20" s="39">
        <f t="shared" si="33"/>
        <v>21885</v>
      </c>
      <c r="CG20" s="40">
        <f t="shared" si="32"/>
        <v>1.7725656886035002</v>
      </c>
      <c r="CH20" s="41" t="s">
        <v>74</v>
      </c>
    </row>
    <row r="21" spans="1:86" ht="19.5" customHeight="1">
      <c r="A21" s="860" t="s">
        <v>75</v>
      </c>
      <c r="B21" s="861"/>
      <c r="C21" s="863"/>
      <c r="D21" s="42">
        <v>5153</v>
      </c>
      <c r="E21" s="15">
        <v>2325</v>
      </c>
      <c r="F21" s="43">
        <f t="shared" si="0"/>
        <v>45.119347952648944</v>
      </c>
      <c r="G21" s="15">
        <v>2828</v>
      </c>
      <c r="H21" s="44">
        <f t="shared" si="1"/>
        <v>54.880652047351056</v>
      </c>
      <c r="I21" s="42">
        <v>4616</v>
      </c>
      <c r="J21" s="15">
        <v>2042</v>
      </c>
      <c r="K21" s="43">
        <f t="shared" si="2"/>
        <v>44.23743500866551</v>
      </c>
      <c r="L21" s="15">
        <v>2574</v>
      </c>
      <c r="M21" s="44">
        <f t="shared" si="3"/>
        <v>55.762564991334486</v>
      </c>
      <c r="N21" s="45">
        <v>279</v>
      </c>
      <c r="O21" s="18">
        <v>151</v>
      </c>
      <c r="P21" s="46">
        <f t="shared" si="4"/>
        <v>54.121863799283155</v>
      </c>
      <c r="Q21" s="18">
        <v>128</v>
      </c>
      <c r="R21" s="47">
        <f t="shared" si="5"/>
        <v>45.878136200716845</v>
      </c>
      <c r="S21" s="45">
        <v>734</v>
      </c>
      <c r="T21" s="18">
        <v>354</v>
      </c>
      <c r="U21" s="43">
        <f t="shared" si="6"/>
        <v>48.228882833787466</v>
      </c>
      <c r="V21" s="18">
        <v>380</v>
      </c>
      <c r="W21" s="44">
        <f t="shared" si="7"/>
        <v>51.771117166212534</v>
      </c>
      <c r="X21" s="42">
        <v>1331</v>
      </c>
      <c r="Y21" s="18">
        <v>625</v>
      </c>
      <c r="Z21" s="43">
        <f t="shared" si="8"/>
        <v>46.95717505634861</v>
      </c>
      <c r="AA21" s="18">
        <v>706</v>
      </c>
      <c r="AB21" s="44">
        <f t="shared" si="9"/>
        <v>53.04282494365139</v>
      </c>
      <c r="AC21" s="45">
        <v>253</v>
      </c>
      <c r="AD21" s="18">
        <v>113</v>
      </c>
      <c r="AE21" s="46">
        <f t="shared" si="10"/>
        <v>44.66403162055336</v>
      </c>
      <c r="AF21" s="18">
        <v>140</v>
      </c>
      <c r="AG21" s="47">
        <f t="shared" si="11"/>
        <v>55.33596837944664</v>
      </c>
      <c r="AH21" s="45">
        <v>235</v>
      </c>
      <c r="AI21" s="18">
        <v>106</v>
      </c>
      <c r="AJ21" s="46">
        <f t="shared" si="12"/>
        <v>45.1063829787234</v>
      </c>
      <c r="AK21" s="18">
        <v>129</v>
      </c>
      <c r="AL21" s="47">
        <f t="shared" si="13"/>
        <v>54.8936170212766</v>
      </c>
      <c r="AM21" s="45">
        <v>549</v>
      </c>
      <c r="AN21" s="18">
        <v>246</v>
      </c>
      <c r="AO21" s="46">
        <f t="shared" si="14"/>
        <v>44.80874316939891</v>
      </c>
      <c r="AP21" s="18">
        <v>303</v>
      </c>
      <c r="AQ21" s="47">
        <f t="shared" si="15"/>
        <v>55.19125683060109</v>
      </c>
      <c r="AR21" s="45">
        <v>201</v>
      </c>
      <c r="AS21" s="18">
        <v>89</v>
      </c>
      <c r="AT21" s="46">
        <f t="shared" si="16"/>
        <v>44.27860696517413</v>
      </c>
      <c r="AU21" s="18">
        <v>112</v>
      </c>
      <c r="AV21" s="47">
        <f t="shared" si="17"/>
        <v>55.72139303482587</v>
      </c>
      <c r="AW21" s="45">
        <v>945</v>
      </c>
      <c r="AX21" s="18">
        <v>497</v>
      </c>
      <c r="AY21" s="43">
        <f t="shared" si="18"/>
        <v>52.59259259259259</v>
      </c>
      <c r="AZ21" s="18">
        <v>448</v>
      </c>
      <c r="BA21" s="44">
        <f t="shared" si="19"/>
        <v>47.40740740740741</v>
      </c>
      <c r="BB21" s="45">
        <v>479</v>
      </c>
      <c r="BC21" s="18">
        <v>241</v>
      </c>
      <c r="BD21" s="46">
        <f t="shared" si="20"/>
        <v>50.31315240083507</v>
      </c>
      <c r="BE21" s="18">
        <v>238</v>
      </c>
      <c r="BF21" s="47">
        <f t="shared" si="21"/>
        <v>49.68684759916493</v>
      </c>
      <c r="BG21" s="48">
        <v>535</v>
      </c>
      <c r="BH21" s="49">
        <v>288</v>
      </c>
      <c r="BI21" s="50">
        <f t="shared" si="22"/>
        <v>53.83177570093458</v>
      </c>
      <c r="BJ21" s="49">
        <v>247</v>
      </c>
      <c r="BK21" s="51">
        <f t="shared" si="23"/>
        <v>46.16822429906542</v>
      </c>
      <c r="BL21" s="45">
        <v>918</v>
      </c>
      <c r="BM21" s="18">
        <v>415</v>
      </c>
      <c r="BN21" s="43">
        <f t="shared" si="24"/>
        <v>45.20697167755991</v>
      </c>
      <c r="BO21" s="18">
        <v>503</v>
      </c>
      <c r="BP21" s="44">
        <f t="shared" si="25"/>
        <v>54.79302832244009</v>
      </c>
      <c r="BQ21" s="45">
        <v>709</v>
      </c>
      <c r="BR21" s="18">
        <v>352</v>
      </c>
      <c r="BS21" s="43">
        <f t="shared" si="26"/>
        <v>49.647390691114246</v>
      </c>
      <c r="BT21" s="18">
        <v>357</v>
      </c>
      <c r="BU21" s="44">
        <f t="shared" si="27"/>
        <v>50.352609308885754</v>
      </c>
      <c r="BV21" s="45">
        <v>739</v>
      </c>
      <c r="BW21" s="18">
        <v>352</v>
      </c>
      <c r="BX21" s="43">
        <f t="shared" si="28"/>
        <v>47.6319350473613</v>
      </c>
      <c r="BY21" s="18">
        <v>387</v>
      </c>
      <c r="BZ21" s="44">
        <f t="shared" si="29"/>
        <v>52.368064952638704</v>
      </c>
      <c r="CA21" s="45">
        <v>487</v>
      </c>
      <c r="CB21" s="18">
        <v>227</v>
      </c>
      <c r="CC21" s="46">
        <f t="shared" si="30"/>
        <v>46.61190965092403</v>
      </c>
      <c r="CD21" s="18">
        <v>260</v>
      </c>
      <c r="CE21" s="52">
        <f t="shared" si="31"/>
        <v>53.38809034907598</v>
      </c>
      <c r="CF21" s="39">
        <f t="shared" si="33"/>
        <v>18163</v>
      </c>
      <c r="CG21" s="40">
        <f t="shared" si="32"/>
        <v>1.4711039799911068</v>
      </c>
      <c r="CH21" s="41" t="s">
        <v>75</v>
      </c>
    </row>
    <row r="22" spans="1:86" ht="19.5" customHeight="1">
      <c r="A22" s="860" t="s">
        <v>76</v>
      </c>
      <c r="B22" s="861"/>
      <c r="C22" s="863"/>
      <c r="D22" s="42">
        <v>2810</v>
      </c>
      <c r="E22" s="15">
        <v>1064</v>
      </c>
      <c r="F22" s="43">
        <f t="shared" si="0"/>
        <v>37.86476868327402</v>
      </c>
      <c r="G22" s="15">
        <v>1746</v>
      </c>
      <c r="H22" s="44">
        <f t="shared" si="1"/>
        <v>62.13523131672598</v>
      </c>
      <c r="I22" s="42">
        <v>2426</v>
      </c>
      <c r="J22" s="18">
        <v>886</v>
      </c>
      <c r="K22" s="43">
        <f t="shared" si="2"/>
        <v>36.521022258862324</v>
      </c>
      <c r="L22" s="15">
        <v>1540</v>
      </c>
      <c r="M22" s="44">
        <f t="shared" si="3"/>
        <v>63.478977741137676</v>
      </c>
      <c r="N22" s="45">
        <v>116</v>
      </c>
      <c r="O22" s="18">
        <v>54</v>
      </c>
      <c r="P22" s="46">
        <f t="shared" si="4"/>
        <v>46.55172413793103</v>
      </c>
      <c r="Q22" s="18">
        <v>62</v>
      </c>
      <c r="R22" s="47">
        <f t="shared" si="5"/>
        <v>53.44827586206896</v>
      </c>
      <c r="S22" s="45">
        <v>425</v>
      </c>
      <c r="T22" s="18">
        <v>169</v>
      </c>
      <c r="U22" s="43">
        <f t="shared" si="6"/>
        <v>39.76470588235294</v>
      </c>
      <c r="V22" s="18">
        <v>256</v>
      </c>
      <c r="W22" s="44">
        <f t="shared" si="7"/>
        <v>60.23529411764705</v>
      </c>
      <c r="X22" s="45">
        <v>706</v>
      </c>
      <c r="Y22" s="18">
        <v>257</v>
      </c>
      <c r="Z22" s="43">
        <f t="shared" si="8"/>
        <v>36.40226628895184</v>
      </c>
      <c r="AA22" s="18">
        <v>449</v>
      </c>
      <c r="AB22" s="44">
        <f t="shared" si="9"/>
        <v>63.59773371104816</v>
      </c>
      <c r="AC22" s="45">
        <v>152</v>
      </c>
      <c r="AD22" s="18">
        <v>59</v>
      </c>
      <c r="AE22" s="46">
        <f t="shared" si="10"/>
        <v>38.81578947368421</v>
      </c>
      <c r="AF22" s="18">
        <v>93</v>
      </c>
      <c r="AG22" s="47">
        <f t="shared" si="11"/>
        <v>61.18421052631579</v>
      </c>
      <c r="AH22" s="45">
        <v>158</v>
      </c>
      <c r="AI22" s="18">
        <v>55</v>
      </c>
      <c r="AJ22" s="46">
        <f t="shared" si="12"/>
        <v>34.810126582278485</v>
      </c>
      <c r="AK22" s="18">
        <v>103</v>
      </c>
      <c r="AL22" s="47">
        <f t="shared" si="13"/>
        <v>65.18987341772153</v>
      </c>
      <c r="AM22" s="45">
        <v>309</v>
      </c>
      <c r="AN22" s="18">
        <v>127</v>
      </c>
      <c r="AO22" s="46">
        <f t="shared" si="14"/>
        <v>41.10032362459547</v>
      </c>
      <c r="AP22" s="18">
        <v>182</v>
      </c>
      <c r="AQ22" s="47">
        <f t="shared" si="15"/>
        <v>58.89967637540453</v>
      </c>
      <c r="AR22" s="45">
        <v>132</v>
      </c>
      <c r="AS22" s="18">
        <v>57</v>
      </c>
      <c r="AT22" s="46">
        <f t="shared" si="16"/>
        <v>43.18181818181818</v>
      </c>
      <c r="AU22" s="18">
        <v>75</v>
      </c>
      <c r="AV22" s="47">
        <f t="shared" si="17"/>
        <v>56.81818181818182</v>
      </c>
      <c r="AW22" s="45">
        <v>466</v>
      </c>
      <c r="AX22" s="18">
        <v>186</v>
      </c>
      <c r="AY22" s="43">
        <f t="shared" si="18"/>
        <v>39.91416309012876</v>
      </c>
      <c r="AZ22" s="18">
        <v>280</v>
      </c>
      <c r="BA22" s="44">
        <f t="shared" si="19"/>
        <v>60.08583690987125</v>
      </c>
      <c r="BB22" s="45">
        <v>326</v>
      </c>
      <c r="BC22" s="18">
        <v>119</v>
      </c>
      <c r="BD22" s="46">
        <f t="shared" si="20"/>
        <v>36.50306748466258</v>
      </c>
      <c r="BE22" s="18">
        <v>207</v>
      </c>
      <c r="BF22" s="47">
        <f t="shared" si="21"/>
        <v>63.49693251533742</v>
      </c>
      <c r="BG22" s="48">
        <v>250</v>
      </c>
      <c r="BH22" s="49">
        <v>120</v>
      </c>
      <c r="BI22" s="50">
        <f t="shared" si="22"/>
        <v>48</v>
      </c>
      <c r="BJ22" s="49">
        <v>130</v>
      </c>
      <c r="BK22" s="51">
        <f t="shared" si="23"/>
        <v>52</v>
      </c>
      <c r="BL22" s="45">
        <v>517</v>
      </c>
      <c r="BM22" s="18">
        <v>196</v>
      </c>
      <c r="BN22" s="43">
        <f t="shared" si="24"/>
        <v>37.9110251450677</v>
      </c>
      <c r="BO22" s="18">
        <v>321</v>
      </c>
      <c r="BP22" s="44">
        <f t="shared" si="25"/>
        <v>62.0889748549323</v>
      </c>
      <c r="BQ22" s="45">
        <v>327</v>
      </c>
      <c r="BR22" s="18">
        <v>124</v>
      </c>
      <c r="BS22" s="43">
        <f t="shared" si="26"/>
        <v>37.920489296636084</v>
      </c>
      <c r="BT22" s="18">
        <v>203</v>
      </c>
      <c r="BU22" s="44">
        <f t="shared" si="27"/>
        <v>62.079510703363916</v>
      </c>
      <c r="BV22" s="45">
        <v>517</v>
      </c>
      <c r="BW22" s="18">
        <v>196</v>
      </c>
      <c r="BX22" s="43">
        <f t="shared" si="28"/>
        <v>37.9110251450677</v>
      </c>
      <c r="BY22" s="18">
        <v>321</v>
      </c>
      <c r="BZ22" s="44">
        <f t="shared" si="29"/>
        <v>62.0889748549323</v>
      </c>
      <c r="CA22" s="45">
        <v>292</v>
      </c>
      <c r="CB22" s="18">
        <v>100</v>
      </c>
      <c r="CC22" s="46">
        <f t="shared" si="30"/>
        <v>34.24657534246575</v>
      </c>
      <c r="CD22" s="18">
        <v>192</v>
      </c>
      <c r="CE22" s="52">
        <f t="shared" si="31"/>
        <v>65.75342465753424</v>
      </c>
      <c r="CF22" s="39">
        <f t="shared" si="33"/>
        <v>9929</v>
      </c>
      <c r="CG22" s="40">
        <f>CF22/$CF$25*100</f>
        <v>0.8041948696433243</v>
      </c>
      <c r="CH22" s="41" t="s">
        <v>76</v>
      </c>
    </row>
    <row r="23" spans="1:86" ht="19.5" customHeight="1">
      <c r="A23" s="860" t="s">
        <v>77</v>
      </c>
      <c r="B23" s="861"/>
      <c r="C23" s="863"/>
      <c r="D23" s="45">
        <v>933</v>
      </c>
      <c r="E23" s="18">
        <v>313</v>
      </c>
      <c r="F23" s="43">
        <f t="shared" si="0"/>
        <v>33.547695605573416</v>
      </c>
      <c r="G23" s="18">
        <v>620</v>
      </c>
      <c r="H23" s="44">
        <f t="shared" si="1"/>
        <v>66.45230439442658</v>
      </c>
      <c r="I23" s="45">
        <v>809</v>
      </c>
      <c r="J23" s="18">
        <v>242</v>
      </c>
      <c r="K23" s="43">
        <f t="shared" si="2"/>
        <v>29.913473423980225</v>
      </c>
      <c r="L23" s="18">
        <v>567</v>
      </c>
      <c r="M23" s="44">
        <f t="shared" si="3"/>
        <v>70.08652657601978</v>
      </c>
      <c r="N23" s="45">
        <v>37</v>
      </c>
      <c r="O23" s="18">
        <v>13</v>
      </c>
      <c r="P23" s="46">
        <f t="shared" si="4"/>
        <v>35.13513513513514</v>
      </c>
      <c r="Q23" s="18">
        <v>24</v>
      </c>
      <c r="R23" s="47">
        <f t="shared" si="5"/>
        <v>64.86486486486487</v>
      </c>
      <c r="S23" s="45">
        <v>140</v>
      </c>
      <c r="T23" s="18">
        <v>40</v>
      </c>
      <c r="U23" s="43">
        <f t="shared" si="6"/>
        <v>28.57142857142857</v>
      </c>
      <c r="V23" s="18">
        <v>100</v>
      </c>
      <c r="W23" s="44">
        <f t="shared" si="7"/>
        <v>71.42857142857143</v>
      </c>
      <c r="X23" s="45">
        <v>262</v>
      </c>
      <c r="Y23" s="18">
        <v>63</v>
      </c>
      <c r="Z23" s="43">
        <f t="shared" si="8"/>
        <v>24.045801526717558</v>
      </c>
      <c r="AA23" s="18">
        <v>199</v>
      </c>
      <c r="AB23" s="44">
        <f t="shared" si="9"/>
        <v>75.95419847328245</v>
      </c>
      <c r="AC23" s="45">
        <v>45</v>
      </c>
      <c r="AD23" s="18">
        <v>15</v>
      </c>
      <c r="AE23" s="46">
        <f t="shared" si="10"/>
        <v>33.33333333333333</v>
      </c>
      <c r="AF23" s="18">
        <v>30</v>
      </c>
      <c r="AG23" s="47">
        <f t="shared" si="11"/>
        <v>66.66666666666666</v>
      </c>
      <c r="AH23" s="45">
        <v>48</v>
      </c>
      <c r="AI23" s="18">
        <v>12</v>
      </c>
      <c r="AJ23" s="46">
        <f t="shared" si="12"/>
        <v>25</v>
      </c>
      <c r="AK23" s="18">
        <v>36</v>
      </c>
      <c r="AL23" s="47">
        <f t="shared" si="13"/>
        <v>75</v>
      </c>
      <c r="AM23" s="45">
        <v>112</v>
      </c>
      <c r="AN23" s="18">
        <v>36</v>
      </c>
      <c r="AO23" s="46">
        <f t="shared" si="14"/>
        <v>32.142857142857146</v>
      </c>
      <c r="AP23" s="18">
        <v>76</v>
      </c>
      <c r="AQ23" s="47">
        <f t="shared" si="15"/>
        <v>67.85714285714286</v>
      </c>
      <c r="AR23" s="45">
        <v>48</v>
      </c>
      <c r="AS23" s="18">
        <v>12</v>
      </c>
      <c r="AT23" s="46">
        <f t="shared" si="16"/>
        <v>25</v>
      </c>
      <c r="AU23" s="18">
        <v>36</v>
      </c>
      <c r="AV23" s="47">
        <f t="shared" si="17"/>
        <v>75</v>
      </c>
      <c r="AW23" s="45">
        <v>124</v>
      </c>
      <c r="AX23" s="18">
        <v>47</v>
      </c>
      <c r="AY23" s="43">
        <f t="shared" si="18"/>
        <v>37.903225806451616</v>
      </c>
      <c r="AZ23" s="18">
        <v>77</v>
      </c>
      <c r="BA23" s="44">
        <f t="shared" si="19"/>
        <v>62.096774193548384</v>
      </c>
      <c r="BB23" s="45">
        <v>92</v>
      </c>
      <c r="BC23" s="18">
        <v>22</v>
      </c>
      <c r="BD23" s="46">
        <f t="shared" si="20"/>
        <v>23.91304347826087</v>
      </c>
      <c r="BE23" s="18">
        <v>70</v>
      </c>
      <c r="BF23" s="47">
        <f t="shared" si="21"/>
        <v>76.08695652173914</v>
      </c>
      <c r="BG23" s="48">
        <v>71</v>
      </c>
      <c r="BH23" s="49">
        <v>15</v>
      </c>
      <c r="BI23" s="50">
        <f t="shared" si="22"/>
        <v>21.12676056338028</v>
      </c>
      <c r="BJ23" s="49">
        <v>56</v>
      </c>
      <c r="BK23" s="51">
        <f t="shared" si="23"/>
        <v>78.87323943661971</v>
      </c>
      <c r="BL23" s="45">
        <v>173</v>
      </c>
      <c r="BM23" s="18">
        <v>51</v>
      </c>
      <c r="BN23" s="43">
        <f t="shared" si="24"/>
        <v>29.47976878612717</v>
      </c>
      <c r="BO23" s="18">
        <v>122</v>
      </c>
      <c r="BP23" s="44">
        <f t="shared" si="25"/>
        <v>70.52023121387283</v>
      </c>
      <c r="BQ23" s="45">
        <v>90</v>
      </c>
      <c r="BR23" s="18">
        <v>25</v>
      </c>
      <c r="BS23" s="43">
        <f t="shared" si="26"/>
        <v>27.77777777777778</v>
      </c>
      <c r="BT23" s="18">
        <v>65</v>
      </c>
      <c r="BU23" s="44">
        <f t="shared" si="27"/>
        <v>72.22222222222221</v>
      </c>
      <c r="BV23" s="45">
        <v>139</v>
      </c>
      <c r="BW23" s="18">
        <v>53</v>
      </c>
      <c r="BX23" s="43">
        <f t="shared" si="28"/>
        <v>38.1294964028777</v>
      </c>
      <c r="BY23" s="18">
        <v>86</v>
      </c>
      <c r="BZ23" s="44">
        <f t="shared" si="29"/>
        <v>61.87050359712231</v>
      </c>
      <c r="CA23" s="45">
        <v>107</v>
      </c>
      <c r="CB23" s="18">
        <v>33</v>
      </c>
      <c r="CC23" s="46">
        <f t="shared" si="30"/>
        <v>30.8411214953271</v>
      </c>
      <c r="CD23" s="18">
        <v>74</v>
      </c>
      <c r="CE23" s="52">
        <f t="shared" si="31"/>
        <v>69.1588785046729</v>
      </c>
      <c r="CF23" s="39">
        <f t="shared" si="33"/>
        <v>3230</v>
      </c>
      <c r="CG23" s="40">
        <f t="shared" si="32"/>
        <v>0.26161239086997057</v>
      </c>
      <c r="CH23" s="41" t="s">
        <v>77</v>
      </c>
    </row>
    <row r="24" spans="1:86" ht="19.5" customHeight="1" thickBot="1">
      <c r="A24" s="864" t="s">
        <v>78</v>
      </c>
      <c r="B24" s="865"/>
      <c r="C24" s="866"/>
      <c r="D24" s="55">
        <v>270</v>
      </c>
      <c r="E24" s="56">
        <v>56</v>
      </c>
      <c r="F24" s="57">
        <f t="shared" si="0"/>
        <v>20.74074074074074</v>
      </c>
      <c r="G24" s="56">
        <v>214</v>
      </c>
      <c r="H24" s="58">
        <f t="shared" si="1"/>
        <v>79.25925925925927</v>
      </c>
      <c r="I24" s="55">
        <v>246</v>
      </c>
      <c r="J24" s="56">
        <v>40</v>
      </c>
      <c r="K24" s="57">
        <f t="shared" si="2"/>
        <v>16.260162601626014</v>
      </c>
      <c r="L24" s="56">
        <v>206</v>
      </c>
      <c r="M24" s="58">
        <f t="shared" si="3"/>
        <v>83.73983739837398</v>
      </c>
      <c r="N24" s="55">
        <v>13</v>
      </c>
      <c r="O24" s="56">
        <v>4</v>
      </c>
      <c r="P24" s="59">
        <f t="shared" si="4"/>
        <v>30.76923076923077</v>
      </c>
      <c r="Q24" s="56">
        <v>9</v>
      </c>
      <c r="R24" s="60">
        <f t="shared" si="5"/>
        <v>69.23076923076923</v>
      </c>
      <c r="S24" s="55">
        <v>38</v>
      </c>
      <c r="T24" s="56">
        <v>10</v>
      </c>
      <c r="U24" s="57">
        <f t="shared" si="6"/>
        <v>26.31578947368421</v>
      </c>
      <c r="V24" s="56">
        <v>28</v>
      </c>
      <c r="W24" s="58">
        <f t="shared" si="7"/>
        <v>73.68421052631578</v>
      </c>
      <c r="X24" s="55">
        <v>56</v>
      </c>
      <c r="Y24" s="56">
        <v>12</v>
      </c>
      <c r="Z24" s="57">
        <f t="shared" si="8"/>
        <v>21.428571428571427</v>
      </c>
      <c r="AA24" s="56">
        <v>44</v>
      </c>
      <c r="AB24" s="58">
        <f t="shared" si="9"/>
        <v>78.57142857142857</v>
      </c>
      <c r="AC24" s="55">
        <v>22</v>
      </c>
      <c r="AD24" s="56">
        <v>4</v>
      </c>
      <c r="AE24" s="59">
        <f t="shared" si="10"/>
        <v>18.181818181818183</v>
      </c>
      <c r="AF24" s="56">
        <v>18</v>
      </c>
      <c r="AG24" s="60">
        <f t="shared" si="11"/>
        <v>81.81818181818183</v>
      </c>
      <c r="AH24" s="55">
        <v>18</v>
      </c>
      <c r="AI24" s="56">
        <v>1</v>
      </c>
      <c r="AJ24" s="59">
        <f t="shared" si="12"/>
        <v>5.555555555555555</v>
      </c>
      <c r="AK24" s="56">
        <v>17</v>
      </c>
      <c r="AL24" s="60">
        <f t="shared" si="13"/>
        <v>94.44444444444444</v>
      </c>
      <c r="AM24" s="55">
        <v>47</v>
      </c>
      <c r="AN24" s="56">
        <v>10</v>
      </c>
      <c r="AO24" s="59">
        <f t="shared" si="14"/>
        <v>21.27659574468085</v>
      </c>
      <c r="AP24" s="56">
        <v>37</v>
      </c>
      <c r="AQ24" s="60">
        <f t="shared" si="15"/>
        <v>78.72340425531915</v>
      </c>
      <c r="AR24" s="55">
        <v>18</v>
      </c>
      <c r="AS24" s="56">
        <v>2</v>
      </c>
      <c r="AT24" s="59">
        <f t="shared" si="16"/>
        <v>11.11111111111111</v>
      </c>
      <c r="AU24" s="56">
        <v>16</v>
      </c>
      <c r="AV24" s="60">
        <f t="shared" si="17"/>
        <v>88.88888888888889</v>
      </c>
      <c r="AW24" s="55">
        <v>35</v>
      </c>
      <c r="AX24" s="56">
        <v>12</v>
      </c>
      <c r="AY24" s="57">
        <f t="shared" si="18"/>
        <v>34.285714285714285</v>
      </c>
      <c r="AZ24" s="56">
        <v>23</v>
      </c>
      <c r="BA24" s="58">
        <f t="shared" si="19"/>
        <v>65.71428571428571</v>
      </c>
      <c r="BB24" s="55">
        <v>35</v>
      </c>
      <c r="BC24" s="56">
        <v>6</v>
      </c>
      <c r="BD24" s="59">
        <f t="shared" si="20"/>
        <v>17.142857142857142</v>
      </c>
      <c r="BE24" s="56">
        <v>29</v>
      </c>
      <c r="BF24" s="60">
        <f t="shared" si="21"/>
        <v>82.85714285714286</v>
      </c>
      <c r="BG24" s="61">
        <v>33</v>
      </c>
      <c r="BH24" s="62">
        <v>4</v>
      </c>
      <c r="BI24" s="63">
        <f t="shared" si="22"/>
        <v>12.121212121212121</v>
      </c>
      <c r="BJ24" s="62">
        <v>29</v>
      </c>
      <c r="BK24" s="64">
        <f t="shared" si="23"/>
        <v>87.87878787878788</v>
      </c>
      <c r="BL24" s="55">
        <v>44</v>
      </c>
      <c r="BM24" s="56">
        <v>13</v>
      </c>
      <c r="BN24" s="57">
        <f t="shared" si="24"/>
        <v>29.545454545454547</v>
      </c>
      <c r="BO24" s="56">
        <v>31</v>
      </c>
      <c r="BP24" s="58">
        <f t="shared" si="25"/>
        <v>70.45454545454545</v>
      </c>
      <c r="BQ24" s="55">
        <v>26</v>
      </c>
      <c r="BR24" s="56">
        <v>8</v>
      </c>
      <c r="BS24" s="57">
        <f t="shared" si="26"/>
        <v>30.76923076923077</v>
      </c>
      <c r="BT24" s="56">
        <v>18</v>
      </c>
      <c r="BU24" s="58">
        <f t="shared" si="27"/>
        <v>69.23076923076923</v>
      </c>
      <c r="BV24" s="55">
        <v>41</v>
      </c>
      <c r="BW24" s="56">
        <v>6</v>
      </c>
      <c r="BX24" s="57">
        <f t="shared" si="28"/>
        <v>14.634146341463413</v>
      </c>
      <c r="BY24" s="56">
        <v>35</v>
      </c>
      <c r="BZ24" s="58">
        <f t="shared" si="29"/>
        <v>85.36585365853658</v>
      </c>
      <c r="CA24" s="55">
        <v>37</v>
      </c>
      <c r="CB24" s="56">
        <v>9</v>
      </c>
      <c r="CC24" s="59">
        <f t="shared" si="30"/>
        <v>24.324324324324326</v>
      </c>
      <c r="CD24" s="56">
        <v>28</v>
      </c>
      <c r="CE24" s="65">
        <f t="shared" si="31"/>
        <v>75.67567567567568</v>
      </c>
      <c r="CF24" s="39">
        <f t="shared" si="33"/>
        <v>979</v>
      </c>
      <c r="CG24" s="66">
        <f t="shared" si="32"/>
        <v>0.07929366274356073</v>
      </c>
      <c r="CH24" s="67" t="s">
        <v>78</v>
      </c>
    </row>
    <row r="25" spans="1:86" s="71" customFormat="1" ht="19.5" customHeight="1" thickBot="1" thickTop="1">
      <c r="A25" s="867" t="s">
        <v>55</v>
      </c>
      <c r="B25" s="868"/>
      <c r="C25" s="868"/>
      <c r="D25" s="148">
        <v>367048</v>
      </c>
      <c r="E25" s="150">
        <v>183472</v>
      </c>
      <c r="F25" s="141">
        <f t="shared" si="0"/>
        <v>49.98583291558597</v>
      </c>
      <c r="G25" s="150">
        <v>183576</v>
      </c>
      <c r="H25" s="142">
        <f t="shared" si="1"/>
        <v>50.01416708441403</v>
      </c>
      <c r="I25" s="148">
        <v>476855</v>
      </c>
      <c r="J25" s="150">
        <v>239737</v>
      </c>
      <c r="K25" s="141">
        <f t="shared" si="2"/>
        <v>50.27461177926204</v>
      </c>
      <c r="L25" s="150">
        <v>237118</v>
      </c>
      <c r="M25" s="142">
        <f t="shared" si="3"/>
        <v>49.72538822073796</v>
      </c>
      <c r="N25" s="148">
        <v>7475</v>
      </c>
      <c r="O25" s="150">
        <v>3731</v>
      </c>
      <c r="P25" s="154">
        <f t="shared" si="4"/>
        <v>49.913043478260875</v>
      </c>
      <c r="Q25" s="150">
        <v>3744</v>
      </c>
      <c r="R25" s="984">
        <f t="shared" si="5"/>
        <v>50.08695652173913</v>
      </c>
      <c r="S25" s="148">
        <v>32227</v>
      </c>
      <c r="T25" s="150">
        <v>16010</v>
      </c>
      <c r="U25" s="141">
        <f t="shared" si="6"/>
        <v>49.678840723616844</v>
      </c>
      <c r="V25" s="150">
        <v>16217</v>
      </c>
      <c r="W25" s="142">
        <f t="shared" si="7"/>
        <v>50.321159276383156</v>
      </c>
      <c r="X25" s="148">
        <v>64836</v>
      </c>
      <c r="Y25" s="150">
        <v>32513</v>
      </c>
      <c r="Z25" s="141">
        <f t="shared" si="8"/>
        <v>50.14652353630699</v>
      </c>
      <c r="AA25" s="150">
        <v>32323</v>
      </c>
      <c r="AB25" s="142">
        <f t="shared" si="9"/>
        <v>49.853476463693006</v>
      </c>
      <c r="AC25" s="148">
        <v>7145</v>
      </c>
      <c r="AD25" s="150">
        <v>3519</v>
      </c>
      <c r="AE25" s="154">
        <f t="shared" si="10"/>
        <v>49.25122463261022</v>
      </c>
      <c r="AF25" s="150">
        <v>3626</v>
      </c>
      <c r="AG25" s="984">
        <f t="shared" si="11"/>
        <v>50.74877536738979</v>
      </c>
      <c r="AH25" s="148">
        <v>12529</v>
      </c>
      <c r="AI25" s="150">
        <v>6221</v>
      </c>
      <c r="AJ25" s="154">
        <f t="shared" si="12"/>
        <v>49.652805491260274</v>
      </c>
      <c r="AK25" s="150">
        <v>6308</v>
      </c>
      <c r="AL25" s="984">
        <f t="shared" si="13"/>
        <v>50.347194508739726</v>
      </c>
      <c r="AM25" s="148">
        <v>22657</v>
      </c>
      <c r="AN25" s="150">
        <v>11430</v>
      </c>
      <c r="AO25" s="154">
        <f t="shared" si="14"/>
        <v>50.44798517014609</v>
      </c>
      <c r="AP25" s="150">
        <v>11227</v>
      </c>
      <c r="AQ25" s="984">
        <f t="shared" si="15"/>
        <v>49.55201482985391</v>
      </c>
      <c r="AR25" s="148">
        <v>4505</v>
      </c>
      <c r="AS25" s="150">
        <v>2142</v>
      </c>
      <c r="AT25" s="154">
        <f t="shared" si="16"/>
        <v>47.54716981132076</v>
      </c>
      <c r="AU25" s="150">
        <v>2363</v>
      </c>
      <c r="AV25" s="984">
        <f t="shared" si="17"/>
        <v>52.45283018867924</v>
      </c>
      <c r="AW25" s="148">
        <v>28983</v>
      </c>
      <c r="AX25" s="150">
        <v>14620</v>
      </c>
      <c r="AY25" s="141">
        <f t="shared" si="18"/>
        <v>50.44336335092986</v>
      </c>
      <c r="AZ25" s="150">
        <v>14363</v>
      </c>
      <c r="BA25" s="142">
        <f t="shared" si="19"/>
        <v>49.55663664907014</v>
      </c>
      <c r="BB25" s="148">
        <v>16436</v>
      </c>
      <c r="BC25" s="150">
        <v>8201</v>
      </c>
      <c r="BD25" s="154">
        <f t="shared" si="20"/>
        <v>49.89656850815283</v>
      </c>
      <c r="BE25" s="150">
        <v>8235</v>
      </c>
      <c r="BF25" s="984">
        <f t="shared" si="21"/>
        <v>50.10343149184716</v>
      </c>
      <c r="BG25" s="989">
        <v>11758</v>
      </c>
      <c r="BH25" s="990">
        <v>5864</v>
      </c>
      <c r="BI25" s="991">
        <f t="shared" si="22"/>
        <v>49.87242728355162</v>
      </c>
      <c r="BJ25" s="990">
        <v>5894</v>
      </c>
      <c r="BK25" s="992">
        <f t="shared" si="23"/>
        <v>50.12757271644838</v>
      </c>
      <c r="BL25" s="148">
        <v>99850</v>
      </c>
      <c r="BM25" s="150">
        <v>52772</v>
      </c>
      <c r="BN25" s="141">
        <f t="shared" si="24"/>
        <v>52.851276915373056</v>
      </c>
      <c r="BO25" s="150">
        <v>47078</v>
      </c>
      <c r="BP25" s="142">
        <f t="shared" si="25"/>
        <v>47.148723084626944</v>
      </c>
      <c r="BQ25" s="148">
        <v>27130</v>
      </c>
      <c r="BR25" s="150">
        <v>13796</v>
      </c>
      <c r="BS25" s="141">
        <f t="shared" si="26"/>
        <v>50.851455952819755</v>
      </c>
      <c r="BT25" s="150">
        <v>13334</v>
      </c>
      <c r="BU25" s="142">
        <f t="shared" si="27"/>
        <v>49.148544047180245</v>
      </c>
      <c r="BV25" s="148">
        <v>38267</v>
      </c>
      <c r="BW25" s="150">
        <v>19257</v>
      </c>
      <c r="BX25" s="141">
        <f t="shared" si="28"/>
        <v>50.32273238037996</v>
      </c>
      <c r="BY25" s="150">
        <v>19010</v>
      </c>
      <c r="BZ25" s="142">
        <f t="shared" si="29"/>
        <v>49.67726761962004</v>
      </c>
      <c r="CA25" s="148">
        <v>16950</v>
      </c>
      <c r="CB25" s="150">
        <v>8382</v>
      </c>
      <c r="CC25" s="154">
        <f t="shared" si="30"/>
        <v>49.451327433628315</v>
      </c>
      <c r="CD25" s="150">
        <v>8568</v>
      </c>
      <c r="CE25" s="996">
        <f t="shared" si="31"/>
        <v>50.54867256637168</v>
      </c>
      <c r="CF25" s="997">
        <f>+CA25+BV25+BQ25+BL25+BG25+BB25+AW25+AR25+AM25+AH25+AC25+X25+S25+N25+I25+D25</f>
        <v>1234651</v>
      </c>
      <c r="CG25" s="996">
        <f t="shared" si="32"/>
        <v>100</v>
      </c>
      <c r="CH25" s="70"/>
    </row>
    <row r="26" spans="1:86" ht="14.25" customHeight="1" thickTop="1">
      <c r="A26" s="744"/>
      <c r="B26" s="744"/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4"/>
      <c r="AV26" s="744"/>
      <c r="AW26" s="744"/>
      <c r="AX26" s="744"/>
      <c r="AY26" s="744"/>
      <c r="AZ26" s="744"/>
      <c r="BA26" s="744"/>
      <c r="BB26" s="744"/>
      <c r="BC26" s="744"/>
      <c r="BD26" s="744"/>
      <c r="BE26" s="744"/>
      <c r="BF26" s="744"/>
      <c r="BG26" s="744"/>
      <c r="BH26" s="744"/>
      <c r="BI26" s="744"/>
      <c r="BJ26" s="744"/>
      <c r="BK26" s="744"/>
      <c r="BL26" s="744"/>
      <c r="BM26" s="744"/>
      <c r="BN26" s="744"/>
      <c r="BO26" s="744"/>
      <c r="BP26" s="744"/>
      <c r="BQ26" s="744"/>
      <c r="BR26" s="744"/>
      <c r="BS26" s="744"/>
      <c r="BT26" s="744"/>
      <c r="BU26" s="744"/>
      <c r="BV26" s="744"/>
      <c r="BW26" s="744"/>
      <c r="BX26" s="744"/>
      <c r="BY26" s="744"/>
      <c r="BZ26" s="744"/>
      <c r="CA26" s="744"/>
      <c r="CB26" s="744"/>
      <c r="CC26" s="744"/>
      <c r="CD26" s="744"/>
      <c r="CE26" s="744"/>
      <c r="CF26" s="744"/>
      <c r="CG26" s="744"/>
      <c r="CH26" s="744"/>
    </row>
    <row r="27" spans="1:20" ht="14.25" customHeight="1">
      <c r="A27" s="791" t="s">
        <v>184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</row>
    <row r="28" spans="1:20" ht="14.25" customHeight="1">
      <c r="A28" s="791" t="s">
        <v>180</v>
      </c>
      <c r="B28" s="791"/>
      <c r="C28" s="791"/>
      <c r="D28" s="791"/>
      <c r="E28" s="791"/>
      <c r="F28" s="791"/>
      <c r="G28" s="791"/>
      <c r="H28" s="791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</row>
    <row r="29" spans="1:20" ht="14.25" customHeight="1">
      <c r="A29" s="791" t="s">
        <v>181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</row>
    <row r="30" ht="15.75" customHeight="1"/>
    <row r="31" spans="11:18" ht="15.75" customHeight="1">
      <c r="K31"/>
      <c r="M31"/>
      <c r="P31"/>
      <c r="R31"/>
    </row>
    <row r="32" spans="11:46" ht="18" customHeight="1">
      <c r="K32" s="23" t="s">
        <v>15</v>
      </c>
      <c r="M32"/>
      <c r="P32"/>
      <c r="R3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72"/>
    </row>
    <row r="33" spans="2:46" ht="20.25" customHeight="1">
      <c r="B33"/>
      <c r="K33"/>
      <c r="M33"/>
      <c r="P33"/>
      <c r="R3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72"/>
    </row>
    <row r="34" ht="17.25" customHeight="1"/>
  </sheetData>
  <sheetProtection/>
  <mergeCells count="46">
    <mergeCell ref="A28:H28"/>
    <mergeCell ref="A29:T29"/>
    <mergeCell ref="A27:T27"/>
    <mergeCell ref="A14:C14"/>
    <mergeCell ref="A15:C15"/>
    <mergeCell ref="A16:C16"/>
    <mergeCell ref="A17:C17"/>
    <mergeCell ref="A22:C22"/>
    <mergeCell ref="A23:C23"/>
    <mergeCell ref="A24:C24"/>
    <mergeCell ref="A25:C25"/>
    <mergeCell ref="A8:C8"/>
    <mergeCell ref="A9:C9"/>
    <mergeCell ref="A10:C10"/>
    <mergeCell ref="A11:C11"/>
    <mergeCell ref="A12:C12"/>
    <mergeCell ref="A13:C13"/>
    <mergeCell ref="A18:C18"/>
    <mergeCell ref="A19:C19"/>
    <mergeCell ref="CA4:CE4"/>
    <mergeCell ref="CF4:CF5"/>
    <mergeCell ref="CG4:CG5"/>
    <mergeCell ref="CH4:CH5"/>
    <mergeCell ref="A6:C6"/>
    <mergeCell ref="A7:C7"/>
    <mergeCell ref="AW4:BA4"/>
    <mergeCell ref="BB4:BF4"/>
    <mergeCell ref="BG4:BK4"/>
    <mergeCell ref="BL4:BP4"/>
    <mergeCell ref="BV4:BZ4"/>
    <mergeCell ref="S4:W4"/>
    <mergeCell ref="X4:AB4"/>
    <mergeCell ref="AC4:AG4"/>
    <mergeCell ref="AH4:AL4"/>
    <mergeCell ref="AM4:AQ4"/>
    <mergeCell ref="AR4:AV4"/>
    <mergeCell ref="A26:CH26"/>
    <mergeCell ref="A20:C20"/>
    <mergeCell ref="A21:C21"/>
    <mergeCell ref="A2:CH2"/>
    <mergeCell ref="A3:CH3"/>
    <mergeCell ref="A4:C5"/>
    <mergeCell ref="D4:H4"/>
    <mergeCell ref="I4:M4"/>
    <mergeCell ref="N4:R4"/>
    <mergeCell ref="BQ4:BU4"/>
  </mergeCells>
  <hyperlinks>
    <hyperlink ref="A1" r:id="rId1" display="http://kayham.erciyes.edu.tr/"/>
  </hyperlinks>
  <printOptions/>
  <pageMargins left="0.2" right="0.21" top="1" bottom="1" header="0.5" footer="0.5"/>
  <pageSetup fitToHeight="1" fitToWidth="1" horizontalDpi="600" verticalDpi="600" orientation="landscape" paperSize="9" scale="87" r:id="rId3"/>
  <ignoredErrors>
    <ignoredError sqref="CH8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37"/>
  <sheetViews>
    <sheetView zoomScalePageLayoutView="0" workbookViewId="0" topLeftCell="A1">
      <selection activeCell="A2" sqref="A2:CH2"/>
    </sheetView>
  </sheetViews>
  <sheetFormatPr defaultColWidth="9.00390625" defaultRowHeight="12.75"/>
  <cols>
    <col min="84" max="84" width="9.7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33" t="s">
        <v>177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5"/>
    </row>
    <row r="3" spans="1:86" ht="30.75" customHeight="1" thickBot="1">
      <c r="A3" s="836" t="s">
        <v>174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837"/>
      <c r="BW3" s="837"/>
      <c r="BX3" s="837"/>
      <c r="BY3" s="837"/>
      <c r="BZ3" s="837"/>
      <c r="CA3" s="837"/>
      <c r="CB3" s="837"/>
      <c r="CC3" s="837"/>
      <c r="CD3" s="837"/>
      <c r="CE3" s="837"/>
      <c r="CF3" s="837"/>
      <c r="CG3" s="837"/>
      <c r="CH3" s="838"/>
    </row>
    <row r="4" spans="1:88" ht="13.5" thickBot="1">
      <c r="A4" s="839" t="s">
        <v>80</v>
      </c>
      <c r="B4" s="840"/>
      <c r="C4" s="841"/>
      <c r="D4" s="845" t="s">
        <v>4</v>
      </c>
      <c r="E4" s="845"/>
      <c r="F4" s="845"/>
      <c r="G4" s="845"/>
      <c r="H4" s="845"/>
      <c r="I4" s="846" t="s">
        <v>7</v>
      </c>
      <c r="J4" s="845"/>
      <c r="K4" s="845"/>
      <c r="L4" s="845"/>
      <c r="M4" s="847"/>
      <c r="N4" s="845" t="s">
        <v>81</v>
      </c>
      <c r="O4" s="845"/>
      <c r="P4" s="845"/>
      <c r="Q4" s="845"/>
      <c r="R4" s="845"/>
      <c r="S4" s="846" t="s">
        <v>82</v>
      </c>
      <c r="T4" s="845"/>
      <c r="U4" s="845"/>
      <c r="V4" s="845"/>
      <c r="W4" s="847"/>
      <c r="X4" s="845" t="s">
        <v>3</v>
      </c>
      <c r="Y4" s="845"/>
      <c r="Z4" s="845"/>
      <c r="AA4" s="845"/>
      <c r="AB4" s="845"/>
      <c r="AC4" s="846" t="s">
        <v>9</v>
      </c>
      <c r="AD4" s="845"/>
      <c r="AE4" s="845"/>
      <c r="AF4" s="845"/>
      <c r="AG4" s="847"/>
      <c r="AH4" s="845" t="s">
        <v>83</v>
      </c>
      <c r="AI4" s="845"/>
      <c r="AJ4" s="845"/>
      <c r="AK4" s="845"/>
      <c r="AL4" s="845"/>
      <c r="AM4" s="846" t="s">
        <v>2</v>
      </c>
      <c r="AN4" s="845"/>
      <c r="AO4" s="845"/>
      <c r="AP4" s="845"/>
      <c r="AQ4" s="847"/>
      <c r="AR4" s="845" t="s">
        <v>84</v>
      </c>
      <c r="AS4" s="845"/>
      <c r="AT4" s="845"/>
      <c r="AU4" s="845"/>
      <c r="AV4" s="845"/>
      <c r="AW4" s="846" t="s">
        <v>85</v>
      </c>
      <c r="AX4" s="845"/>
      <c r="AY4" s="845"/>
      <c r="AZ4" s="845"/>
      <c r="BA4" s="847"/>
      <c r="BB4" s="845" t="s">
        <v>86</v>
      </c>
      <c r="BC4" s="845"/>
      <c r="BD4" s="845"/>
      <c r="BE4" s="845"/>
      <c r="BF4" s="845"/>
      <c r="BG4" s="846" t="s">
        <v>87</v>
      </c>
      <c r="BH4" s="845"/>
      <c r="BI4" s="845"/>
      <c r="BJ4" s="845"/>
      <c r="BK4" s="847"/>
      <c r="BL4" s="845" t="s">
        <v>8</v>
      </c>
      <c r="BM4" s="845"/>
      <c r="BN4" s="845"/>
      <c r="BO4" s="845"/>
      <c r="BP4" s="845"/>
      <c r="BQ4" s="846" t="s">
        <v>6</v>
      </c>
      <c r="BR4" s="845"/>
      <c r="BS4" s="845"/>
      <c r="BT4" s="845"/>
      <c r="BU4" s="847"/>
      <c r="BV4" s="845" t="s">
        <v>88</v>
      </c>
      <c r="BW4" s="845"/>
      <c r="BX4" s="845"/>
      <c r="BY4" s="845"/>
      <c r="BZ4" s="845"/>
      <c r="CA4" s="846" t="s">
        <v>5</v>
      </c>
      <c r="CB4" s="845"/>
      <c r="CC4" s="845"/>
      <c r="CD4" s="845"/>
      <c r="CE4" s="847"/>
      <c r="CF4" s="848" t="s">
        <v>89</v>
      </c>
      <c r="CG4" s="850" t="s">
        <v>90</v>
      </c>
      <c r="CH4" s="852" t="s">
        <v>80</v>
      </c>
      <c r="CI4" s="26"/>
      <c r="CJ4" s="26"/>
    </row>
    <row r="5" spans="1:88" ht="39" thickBot="1">
      <c r="A5" s="842"/>
      <c r="B5" s="843"/>
      <c r="C5" s="843"/>
      <c r="D5" s="345" t="s">
        <v>55</v>
      </c>
      <c r="E5" s="349" t="s">
        <v>56</v>
      </c>
      <c r="F5" s="350" t="s">
        <v>91</v>
      </c>
      <c r="G5" s="342" t="s">
        <v>58</v>
      </c>
      <c r="H5" s="351" t="s">
        <v>92</v>
      </c>
      <c r="I5" s="345" t="s">
        <v>55</v>
      </c>
      <c r="J5" s="342" t="s">
        <v>56</v>
      </c>
      <c r="K5" s="352" t="s">
        <v>91</v>
      </c>
      <c r="L5" s="349" t="s">
        <v>58</v>
      </c>
      <c r="M5" s="353" t="s">
        <v>92</v>
      </c>
      <c r="N5" s="345" t="s">
        <v>55</v>
      </c>
      <c r="O5" s="349" t="s">
        <v>56</v>
      </c>
      <c r="P5" s="350" t="s">
        <v>91</v>
      </c>
      <c r="Q5" s="342" t="s">
        <v>58</v>
      </c>
      <c r="R5" s="354" t="s">
        <v>92</v>
      </c>
      <c r="S5" s="345" t="s">
        <v>55</v>
      </c>
      <c r="T5" s="349" t="s">
        <v>56</v>
      </c>
      <c r="U5" s="350" t="s">
        <v>91</v>
      </c>
      <c r="V5" s="349" t="s">
        <v>58</v>
      </c>
      <c r="W5" s="348" t="s">
        <v>92</v>
      </c>
      <c r="X5" s="345" t="s">
        <v>55</v>
      </c>
      <c r="Y5" s="349" t="s">
        <v>56</v>
      </c>
      <c r="Z5" s="350" t="s">
        <v>91</v>
      </c>
      <c r="AA5" s="349" t="s">
        <v>58</v>
      </c>
      <c r="AB5" s="351" t="s">
        <v>92</v>
      </c>
      <c r="AC5" s="345" t="s">
        <v>55</v>
      </c>
      <c r="AD5" s="349" t="s">
        <v>56</v>
      </c>
      <c r="AE5" s="343" t="s">
        <v>91</v>
      </c>
      <c r="AF5" s="342" t="s">
        <v>58</v>
      </c>
      <c r="AG5" s="353" t="s">
        <v>92</v>
      </c>
      <c r="AH5" s="349" t="s">
        <v>55</v>
      </c>
      <c r="AI5" s="349" t="s">
        <v>56</v>
      </c>
      <c r="AJ5" s="350" t="s">
        <v>91</v>
      </c>
      <c r="AK5" s="349" t="s">
        <v>58</v>
      </c>
      <c r="AL5" s="353" t="s">
        <v>92</v>
      </c>
      <c r="AM5" s="349" t="s">
        <v>55</v>
      </c>
      <c r="AN5" s="349" t="s">
        <v>56</v>
      </c>
      <c r="AO5" s="350" t="s">
        <v>91</v>
      </c>
      <c r="AP5" s="349" t="s">
        <v>58</v>
      </c>
      <c r="AQ5" s="351" t="s">
        <v>92</v>
      </c>
      <c r="AR5" s="345" t="s">
        <v>55</v>
      </c>
      <c r="AS5" s="349" t="s">
        <v>56</v>
      </c>
      <c r="AT5" s="350" t="s">
        <v>91</v>
      </c>
      <c r="AU5" s="349" t="s">
        <v>58</v>
      </c>
      <c r="AV5" s="353" t="s">
        <v>92</v>
      </c>
      <c r="AW5" s="349" t="s">
        <v>55</v>
      </c>
      <c r="AX5" s="349" t="s">
        <v>56</v>
      </c>
      <c r="AY5" s="350" t="s">
        <v>91</v>
      </c>
      <c r="AZ5" s="349" t="s">
        <v>58</v>
      </c>
      <c r="BA5" s="353" t="s">
        <v>92</v>
      </c>
      <c r="BB5" s="349" t="s">
        <v>55</v>
      </c>
      <c r="BC5" s="349" t="s">
        <v>56</v>
      </c>
      <c r="BD5" s="350" t="s">
        <v>91</v>
      </c>
      <c r="BE5" s="342" t="s">
        <v>58</v>
      </c>
      <c r="BF5" s="351" t="s">
        <v>92</v>
      </c>
      <c r="BG5" s="345" t="s">
        <v>55</v>
      </c>
      <c r="BH5" s="349" t="s">
        <v>56</v>
      </c>
      <c r="BI5" s="350" t="s">
        <v>91</v>
      </c>
      <c r="BJ5" s="349" t="s">
        <v>58</v>
      </c>
      <c r="BK5" s="351" t="s">
        <v>92</v>
      </c>
      <c r="BL5" s="349" t="s">
        <v>55</v>
      </c>
      <c r="BM5" s="349" t="s">
        <v>56</v>
      </c>
      <c r="BN5" s="350" t="s">
        <v>91</v>
      </c>
      <c r="BO5" s="349" t="s">
        <v>58</v>
      </c>
      <c r="BP5" s="351" t="s">
        <v>92</v>
      </c>
      <c r="BQ5" s="347" t="s">
        <v>55</v>
      </c>
      <c r="BR5" s="341" t="s">
        <v>56</v>
      </c>
      <c r="BS5" s="343" t="s">
        <v>91</v>
      </c>
      <c r="BT5" s="341" t="s">
        <v>58</v>
      </c>
      <c r="BU5" s="348" t="s">
        <v>92</v>
      </c>
      <c r="BV5" s="355" t="s">
        <v>55</v>
      </c>
      <c r="BW5" s="356" t="s">
        <v>56</v>
      </c>
      <c r="BX5" s="357" t="s">
        <v>91</v>
      </c>
      <c r="BY5" s="356" t="s">
        <v>58</v>
      </c>
      <c r="BZ5" s="346" t="s">
        <v>92</v>
      </c>
      <c r="CA5" s="356" t="s">
        <v>55</v>
      </c>
      <c r="CB5" s="356" t="s">
        <v>56</v>
      </c>
      <c r="CC5" s="358" t="s">
        <v>91</v>
      </c>
      <c r="CD5" s="356" t="s">
        <v>58</v>
      </c>
      <c r="CE5" s="359" t="s">
        <v>92</v>
      </c>
      <c r="CF5" s="849"/>
      <c r="CG5" s="851"/>
      <c r="CH5" s="853"/>
      <c r="CI5" s="26"/>
      <c r="CJ5" s="26"/>
    </row>
    <row r="6" spans="1:86" ht="19.5" customHeight="1">
      <c r="A6" s="854" t="s">
        <v>60</v>
      </c>
      <c r="B6" s="855"/>
      <c r="C6" s="856"/>
      <c r="D6" s="261">
        <v>32375</v>
      </c>
      <c r="E6" s="261">
        <v>16691</v>
      </c>
      <c r="F6" s="191">
        <f>E6/D6*100</f>
        <v>51.555212355212355</v>
      </c>
      <c r="G6" s="261">
        <v>15684</v>
      </c>
      <c r="H6" s="200">
        <f>G6/D6*100</f>
        <v>48.444787644787645</v>
      </c>
      <c r="I6" s="27">
        <v>46406</v>
      </c>
      <c r="J6" s="232">
        <v>23913</v>
      </c>
      <c r="K6" s="191">
        <f>J6/I6*100</f>
        <v>51.52997457225359</v>
      </c>
      <c r="L6" s="261">
        <v>22493</v>
      </c>
      <c r="M6" s="200">
        <f>L6/I6*100</f>
        <v>48.47002542774641</v>
      </c>
      <c r="N6" s="262">
        <v>404</v>
      </c>
      <c r="O6" s="262">
        <v>211</v>
      </c>
      <c r="P6" s="190">
        <f>O6/N6*100</f>
        <v>52.22772277227723</v>
      </c>
      <c r="Q6" s="177">
        <v>193</v>
      </c>
      <c r="R6" s="33">
        <f>Q6/N6*100</f>
        <v>47.77227722772277</v>
      </c>
      <c r="S6" s="27">
        <v>2599</v>
      </c>
      <c r="T6" s="263">
        <v>1322</v>
      </c>
      <c r="U6" s="28">
        <f>T6/S6*100</f>
        <v>50.865717583686035</v>
      </c>
      <c r="V6" s="232">
        <v>1277</v>
      </c>
      <c r="W6" s="260">
        <f>V6/S6*100</f>
        <v>49.134282416313965</v>
      </c>
      <c r="X6" s="27">
        <v>5464</v>
      </c>
      <c r="Y6" s="263">
        <v>2798</v>
      </c>
      <c r="Z6" s="28">
        <f>Y6/X6*100</f>
        <v>51.20790629575402</v>
      </c>
      <c r="AA6" s="263">
        <v>2666</v>
      </c>
      <c r="AB6" s="260">
        <f>AA6/X6*100</f>
        <v>48.79209370424598</v>
      </c>
      <c r="AC6" s="30">
        <v>393</v>
      </c>
      <c r="AD6" s="264">
        <v>202</v>
      </c>
      <c r="AE6" s="32">
        <f aca="true" t="shared" si="0" ref="AE6:AE23">AD8/AC8*100</f>
        <v>50.55928411633109</v>
      </c>
      <c r="AF6" s="265">
        <v>191</v>
      </c>
      <c r="AG6" s="204">
        <f aca="true" t="shared" si="1" ref="AG6:AG18">AF8/AC8*100</f>
        <v>49.44071588366891</v>
      </c>
      <c r="AH6" s="27">
        <v>1034</v>
      </c>
      <c r="AI6" s="262">
        <v>549</v>
      </c>
      <c r="AJ6" s="190">
        <f>AI6/AH6*100</f>
        <v>53.094777562862674</v>
      </c>
      <c r="AK6" s="177">
        <v>485</v>
      </c>
      <c r="AL6" s="216">
        <f>AK6/AH6*100</f>
        <v>46.905222437137326</v>
      </c>
      <c r="AM6" s="27">
        <v>2253</v>
      </c>
      <c r="AN6" s="263">
        <v>1173</v>
      </c>
      <c r="AO6" s="32">
        <f>AN6/AM6*100</f>
        <v>52.06391478029294</v>
      </c>
      <c r="AP6" s="263">
        <v>1080</v>
      </c>
      <c r="AQ6" s="204">
        <f>AP6/AM6*100</f>
        <v>47.93608521970706</v>
      </c>
      <c r="AR6" s="30">
        <v>197</v>
      </c>
      <c r="AS6" s="262">
        <v>90</v>
      </c>
      <c r="AT6" s="190">
        <f>AS6/AR6*100</f>
        <v>45.68527918781726</v>
      </c>
      <c r="AU6" s="177">
        <v>107</v>
      </c>
      <c r="AV6" s="216">
        <f>AU6/AR6*100</f>
        <v>54.314720812182735</v>
      </c>
      <c r="AW6" s="27">
        <v>2303</v>
      </c>
      <c r="AX6" s="232">
        <v>1155</v>
      </c>
      <c r="AY6" s="191">
        <f>AX6/AW6*100</f>
        <v>50.15197568389058</v>
      </c>
      <c r="AZ6" s="14">
        <v>1148</v>
      </c>
      <c r="BA6" s="200">
        <f>AZ6/AW6*100</f>
        <v>49.848024316109424</v>
      </c>
      <c r="BB6" s="27">
        <v>1156</v>
      </c>
      <c r="BC6" s="177">
        <v>596</v>
      </c>
      <c r="BD6" s="190">
        <f>BC6/BB6*100</f>
        <v>51.55709342560554</v>
      </c>
      <c r="BE6" s="177">
        <v>560</v>
      </c>
      <c r="BF6" s="216">
        <f>BE6/BB6*100</f>
        <v>48.44290657439446</v>
      </c>
      <c r="BG6" s="266">
        <v>765</v>
      </c>
      <c r="BH6" s="264">
        <v>375</v>
      </c>
      <c r="BI6" s="36">
        <f>BH6/BG6*100</f>
        <v>49.01960784313725</v>
      </c>
      <c r="BJ6" s="264">
        <v>390</v>
      </c>
      <c r="BK6" s="202">
        <f>BJ6/BG6*100</f>
        <v>50.98039215686274</v>
      </c>
      <c r="BL6" s="27">
        <v>9543</v>
      </c>
      <c r="BM6" s="263">
        <v>4913</v>
      </c>
      <c r="BN6" s="28">
        <f>BM6/BL6*100</f>
        <v>51.48276223409829</v>
      </c>
      <c r="BO6" s="267">
        <v>4630</v>
      </c>
      <c r="BP6" s="296">
        <f>BO6/BL6*100</f>
        <v>48.51723776590171</v>
      </c>
      <c r="BQ6" s="27">
        <v>2310</v>
      </c>
      <c r="BR6" s="263">
        <v>1154</v>
      </c>
      <c r="BS6" s="28">
        <f>BR6/BQ6*100</f>
        <v>49.95670995670996</v>
      </c>
      <c r="BT6" s="263">
        <v>1156</v>
      </c>
      <c r="BU6" s="260">
        <f>BT6/BQ6*100</f>
        <v>50.04329004329004</v>
      </c>
      <c r="BV6" s="27">
        <v>3186</v>
      </c>
      <c r="BW6" s="232">
        <v>1663</v>
      </c>
      <c r="BX6" s="28">
        <f>BW6/BV6*100</f>
        <v>52.19711236660389</v>
      </c>
      <c r="BY6" s="298">
        <v>1523</v>
      </c>
      <c r="BZ6" s="299">
        <f>BY6/BV6*100</f>
        <v>47.80288763339611</v>
      </c>
      <c r="CA6" s="27">
        <v>1173</v>
      </c>
      <c r="CB6" s="31">
        <v>620</v>
      </c>
      <c r="CC6" s="32">
        <f>CB6/CA6*100</f>
        <v>52.85592497868713</v>
      </c>
      <c r="CD6" s="31">
        <v>553</v>
      </c>
      <c r="CE6" s="38">
        <f>CD6/CA6*100</f>
        <v>47.14407502131287</v>
      </c>
      <c r="CF6" s="39">
        <f>+CA6+BV6+BQ6+BL6+BG6+BB6+AW6+AR6+AM6+AH6+AC6+X6+S6+N6+I6+D6</f>
        <v>111561</v>
      </c>
      <c r="CG6" s="40">
        <f>CF6/$CF$25*100</f>
        <v>8.886851385550951</v>
      </c>
      <c r="CH6" s="41" t="s">
        <v>60</v>
      </c>
    </row>
    <row r="7" spans="1:86" ht="19.5" customHeight="1">
      <c r="A7" s="857" t="s">
        <v>61</v>
      </c>
      <c r="B7" s="858"/>
      <c r="C7" s="870"/>
      <c r="D7" s="15">
        <v>31713</v>
      </c>
      <c r="E7" s="15">
        <v>16162</v>
      </c>
      <c r="F7" s="43">
        <f aca="true" t="shared" si="2" ref="F7:F25">E7/D7*100</f>
        <v>50.963327342099454</v>
      </c>
      <c r="G7" s="15">
        <v>15551</v>
      </c>
      <c r="H7" s="192">
        <f aca="true" t="shared" si="3" ref="H7:H25">G7/D7*100</f>
        <v>49.036672657900546</v>
      </c>
      <c r="I7" s="270">
        <v>44815</v>
      </c>
      <c r="J7" s="269">
        <v>23000</v>
      </c>
      <c r="K7" s="43">
        <f aca="true" t="shared" si="4" ref="K7:K25">J7/I7*100</f>
        <v>51.32210197478523</v>
      </c>
      <c r="L7" s="271">
        <v>21815</v>
      </c>
      <c r="M7" s="192">
        <f aca="true" t="shared" si="5" ref="M7:M25">L7/I7*100</f>
        <v>48.67789802521477</v>
      </c>
      <c r="N7" s="173">
        <v>399</v>
      </c>
      <c r="O7" s="173">
        <v>205</v>
      </c>
      <c r="P7" s="46">
        <f>O7/N7*100</f>
        <v>51.37844611528822</v>
      </c>
      <c r="Q7" s="18">
        <v>194</v>
      </c>
      <c r="R7" s="47">
        <f aca="true" t="shared" si="6" ref="R7:R25">Q7/N7*100</f>
        <v>48.62155388471178</v>
      </c>
      <c r="S7" s="42">
        <v>2457</v>
      </c>
      <c r="T7" s="268">
        <v>1221</v>
      </c>
      <c r="U7" s="43">
        <f aca="true" t="shared" si="7" ref="U7:U25">T7/S7*100</f>
        <v>49.694749694749696</v>
      </c>
      <c r="V7" s="89">
        <v>1236</v>
      </c>
      <c r="W7" s="192">
        <f aca="true" t="shared" si="8" ref="W7:W25">V7/S7*100</f>
        <v>50.305250305250304</v>
      </c>
      <c r="X7" s="272">
        <v>5740</v>
      </c>
      <c r="Y7" s="295">
        <v>2920</v>
      </c>
      <c r="Z7" s="198">
        <f aca="true" t="shared" si="9" ref="Z7:Z25">Y7/X7*100</f>
        <v>50.87108013937283</v>
      </c>
      <c r="AA7" s="267">
        <v>2820</v>
      </c>
      <c r="AB7" s="200">
        <f aca="true" t="shared" si="10" ref="AB7:AB25">AA7/X7*100</f>
        <v>49.12891986062718</v>
      </c>
      <c r="AC7" s="173">
        <v>357</v>
      </c>
      <c r="AD7" s="273">
        <v>185</v>
      </c>
      <c r="AE7" s="190">
        <f t="shared" si="0"/>
        <v>50</v>
      </c>
      <c r="AF7" s="177">
        <v>172</v>
      </c>
      <c r="AG7" s="205">
        <f t="shared" si="1"/>
        <v>50</v>
      </c>
      <c r="AH7" s="269">
        <v>1088</v>
      </c>
      <c r="AI7" s="90">
        <v>559</v>
      </c>
      <c r="AJ7" s="46">
        <f aca="true" t="shared" si="11" ref="AJ7:AJ25">AI7/AH7*100</f>
        <v>51.37867647058824</v>
      </c>
      <c r="AK7" s="56">
        <v>529</v>
      </c>
      <c r="AL7" s="205">
        <f aca="true" t="shared" si="12" ref="AL7:AL25">AK7/AH7*100</f>
        <v>48.62132352941176</v>
      </c>
      <c r="AM7" s="42">
        <v>2140</v>
      </c>
      <c r="AN7" s="268">
        <v>1125</v>
      </c>
      <c r="AO7" s="46">
        <f aca="true" t="shared" si="13" ref="AO7:AO25">AN7/AM7*100</f>
        <v>52.570093457943926</v>
      </c>
      <c r="AP7" s="89">
        <v>1015</v>
      </c>
      <c r="AQ7" s="216">
        <f aca="true" t="shared" si="14" ref="AQ7:AQ25">AP7/AM7*100</f>
        <v>47.429906542056074</v>
      </c>
      <c r="AR7" s="169">
        <v>224</v>
      </c>
      <c r="AS7" s="177">
        <v>110</v>
      </c>
      <c r="AT7" s="46">
        <f aca="true" t="shared" si="15" ref="AT7:AT25">AS7/AR7*100</f>
        <v>49.107142857142854</v>
      </c>
      <c r="AU7" s="56">
        <v>114</v>
      </c>
      <c r="AV7" s="205">
        <f aca="true" t="shared" si="16" ref="AV7:AV25">AU7/AR7*100</f>
        <v>50.89285714285714</v>
      </c>
      <c r="AW7" s="272">
        <v>2311</v>
      </c>
      <c r="AX7" s="295">
        <v>1166</v>
      </c>
      <c r="AY7" s="57">
        <f aca="true" t="shared" si="17" ref="AY7:AY25">AX7/AW7*100</f>
        <v>50.45434876676763</v>
      </c>
      <c r="AZ7" s="274">
        <v>1145</v>
      </c>
      <c r="BA7" s="192">
        <f aca="true" t="shared" si="18" ref="BA7:BA25">AZ7/AW7*100</f>
        <v>49.54565123323237</v>
      </c>
      <c r="BB7" s="275">
        <v>1011</v>
      </c>
      <c r="BC7" s="276">
        <v>540</v>
      </c>
      <c r="BD7" s="59">
        <f aca="true" t="shared" si="19" ref="BD7:BD25">BC7/BB7*100</f>
        <v>53.41246290801187</v>
      </c>
      <c r="BE7" s="18">
        <v>471</v>
      </c>
      <c r="BF7" s="205">
        <f aca="true" t="shared" si="20" ref="BF7:BF25">BE7/BB7*100</f>
        <v>46.58753709198813</v>
      </c>
      <c r="BG7" s="277">
        <v>727</v>
      </c>
      <c r="BH7" s="277">
        <v>366</v>
      </c>
      <c r="BI7" s="50">
        <f aca="true" t="shared" si="21" ref="BI7:BI25">BH7/BG7*100</f>
        <v>50.34387895460798</v>
      </c>
      <c r="BJ7" s="277">
        <v>361</v>
      </c>
      <c r="BK7" s="203">
        <f aca="true" t="shared" si="22" ref="BK7:BK25">BJ7/BG7*100</f>
        <v>49.65612104539202</v>
      </c>
      <c r="BL7" s="42">
        <v>8848</v>
      </c>
      <c r="BM7" s="268">
        <v>4547</v>
      </c>
      <c r="BN7" s="43">
        <f aca="true" t="shared" si="23" ref="BN7:BN25">BM7/BL7*100</f>
        <v>51.39014466546112</v>
      </c>
      <c r="BO7" s="274">
        <v>4301</v>
      </c>
      <c r="BP7" s="44">
        <f aca="true" t="shared" si="24" ref="BP7:BP25">BO7/BL7*100</f>
        <v>48.60985533453888</v>
      </c>
      <c r="BQ7" s="42">
        <v>2224</v>
      </c>
      <c r="BR7" s="268">
        <v>1186</v>
      </c>
      <c r="BS7" s="43">
        <f aca="true" t="shared" si="25" ref="BS7:BS25">BR7/BQ7*100</f>
        <v>53.327338129496404</v>
      </c>
      <c r="BT7" s="268">
        <v>1038</v>
      </c>
      <c r="BU7" s="192">
        <f aca="true" t="shared" si="26" ref="BU7:BU25">BT7/BQ7*100</f>
        <v>46.672661870503596</v>
      </c>
      <c r="BV7" s="42">
        <v>3146</v>
      </c>
      <c r="BW7" s="89">
        <v>1603</v>
      </c>
      <c r="BX7" s="43">
        <f aca="true" t="shared" si="27" ref="BX7:BX25">BW7/BV7*100</f>
        <v>50.95359186268277</v>
      </c>
      <c r="BY7" s="274">
        <v>1543</v>
      </c>
      <c r="BZ7" s="44">
        <f aca="true" t="shared" si="28" ref="BZ7:BZ25">BY7/BV7*100</f>
        <v>49.04640813731723</v>
      </c>
      <c r="CA7" s="42">
        <v>1239</v>
      </c>
      <c r="CB7" s="18">
        <v>658</v>
      </c>
      <c r="CC7" s="46">
        <f aca="true" t="shared" si="29" ref="CC7:CC25">CB7/CA7*100</f>
        <v>53.10734463276836</v>
      </c>
      <c r="CD7" s="18">
        <v>581</v>
      </c>
      <c r="CE7" s="52">
        <f aca="true" t="shared" si="30" ref="CE7:CE25">CD7/CA7*100</f>
        <v>46.89265536723164</v>
      </c>
      <c r="CF7" s="39">
        <f>+CA7+BV7+BQ7+BL7+BG7+BB7+AW7+AR7+AM7+AH7+AC7+X7+S7+N7+I7+D7</f>
        <v>108439</v>
      </c>
      <c r="CG7" s="40">
        <f aca="true" t="shared" si="31" ref="CG7:CG25">CF7/$CF$25*100</f>
        <v>8.638155604537065</v>
      </c>
      <c r="CH7" s="53" t="s">
        <v>61</v>
      </c>
    </row>
    <row r="8" spans="1:86" ht="19.5" customHeight="1">
      <c r="A8" s="857" t="s">
        <v>62</v>
      </c>
      <c r="B8" s="858"/>
      <c r="C8" s="870"/>
      <c r="D8" s="15">
        <v>33425</v>
      </c>
      <c r="E8" s="15">
        <v>17079</v>
      </c>
      <c r="F8" s="43">
        <f t="shared" si="2"/>
        <v>51.0964846671653</v>
      </c>
      <c r="G8" s="15">
        <v>16346</v>
      </c>
      <c r="H8" s="192">
        <f t="shared" si="3"/>
        <v>48.90351533283471</v>
      </c>
      <c r="I8" s="42">
        <v>45919</v>
      </c>
      <c r="J8" s="89">
        <v>23437</v>
      </c>
      <c r="K8" s="191">
        <f t="shared" si="4"/>
        <v>51.03987456172826</v>
      </c>
      <c r="L8" s="15">
        <v>22482</v>
      </c>
      <c r="M8" s="200">
        <f t="shared" si="5"/>
        <v>48.96012543827174</v>
      </c>
      <c r="N8" s="173">
        <v>563</v>
      </c>
      <c r="O8" s="173">
        <v>262</v>
      </c>
      <c r="P8" s="46">
        <f>O8/N8*100</f>
        <v>46.53641207815276</v>
      </c>
      <c r="Q8" s="177">
        <v>301</v>
      </c>
      <c r="R8" s="47">
        <f t="shared" si="6"/>
        <v>53.46358792184724</v>
      </c>
      <c r="S8" s="278">
        <v>2895</v>
      </c>
      <c r="T8" s="279">
        <v>1463</v>
      </c>
      <c r="U8" s="57">
        <f t="shared" si="7"/>
        <v>50.53540587219344</v>
      </c>
      <c r="V8" s="295">
        <v>1432</v>
      </c>
      <c r="W8" s="192">
        <f t="shared" si="8"/>
        <v>49.46459412780656</v>
      </c>
      <c r="X8" s="89">
        <v>6336</v>
      </c>
      <c r="Y8" s="268">
        <v>3190</v>
      </c>
      <c r="Z8" s="43">
        <f t="shared" si="9"/>
        <v>50.34722222222222</v>
      </c>
      <c r="AA8" s="295">
        <v>3146</v>
      </c>
      <c r="AB8" s="199">
        <f t="shared" si="10"/>
        <v>49.65277777777778</v>
      </c>
      <c r="AC8" s="45">
        <v>447</v>
      </c>
      <c r="AD8" s="277">
        <v>226</v>
      </c>
      <c r="AE8" s="46">
        <f t="shared" si="0"/>
        <v>51.50442477876106</v>
      </c>
      <c r="AF8" s="18">
        <v>221</v>
      </c>
      <c r="AG8" s="205">
        <f t="shared" si="1"/>
        <v>48.49557522123894</v>
      </c>
      <c r="AH8" s="89">
        <v>1206</v>
      </c>
      <c r="AI8" s="90">
        <v>616</v>
      </c>
      <c r="AJ8" s="46">
        <f t="shared" si="11"/>
        <v>51.07794361525705</v>
      </c>
      <c r="AK8" s="56">
        <v>590</v>
      </c>
      <c r="AL8" s="205">
        <f t="shared" si="12"/>
        <v>48.92205638474295</v>
      </c>
      <c r="AM8" s="42">
        <v>2296</v>
      </c>
      <c r="AN8" s="268">
        <v>1192</v>
      </c>
      <c r="AO8" s="46">
        <f t="shared" si="13"/>
        <v>51.91637630662021</v>
      </c>
      <c r="AP8" s="89">
        <v>1104</v>
      </c>
      <c r="AQ8" s="205">
        <f t="shared" si="14"/>
        <v>48.08362369337979</v>
      </c>
      <c r="AR8" s="169">
        <v>298</v>
      </c>
      <c r="AS8" s="276">
        <v>149</v>
      </c>
      <c r="AT8" s="46">
        <f t="shared" si="15"/>
        <v>50</v>
      </c>
      <c r="AU8" s="18">
        <v>149</v>
      </c>
      <c r="AV8" s="205">
        <f t="shared" si="16"/>
        <v>50</v>
      </c>
      <c r="AW8" s="89">
        <v>2359</v>
      </c>
      <c r="AX8" s="268">
        <v>1209</v>
      </c>
      <c r="AY8" s="43">
        <f t="shared" si="17"/>
        <v>51.25052988554473</v>
      </c>
      <c r="AZ8" s="295">
        <v>1150</v>
      </c>
      <c r="BA8" s="199">
        <f t="shared" si="18"/>
        <v>48.74947011445528</v>
      </c>
      <c r="BB8" s="89">
        <v>1176</v>
      </c>
      <c r="BC8" s="277">
        <v>597</v>
      </c>
      <c r="BD8" s="46">
        <f t="shared" si="19"/>
        <v>50.76530612244898</v>
      </c>
      <c r="BE8" s="18">
        <v>579</v>
      </c>
      <c r="BF8" s="205">
        <f t="shared" si="20"/>
        <v>49.234693877551024</v>
      </c>
      <c r="BG8" s="177">
        <v>884</v>
      </c>
      <c r="BH8" s="177">
        <v>449</v>
      </c>
      <c r="BI8" s="213">
        <f t="shared" si="21"/>
        <v>50.7918552036199</v>
      </c>
      <c r="BJ8" s="177">
        <v>435</v>
      </c>
      <c r="BK8" s="214">
        <f t="shared" si="22"/>
        <v>49.20814479638009</v>
      </c>
      <c r="BL8" s="280">
        <v>9080</v>
      </c>
      <c r="BM8" s="295">
        <v>4635</v>
      </c>
      <c r="BN8" s="198">
        <f t="shared" si="23"/>
        <v>51.04625550660793</v>
      </c>
      <c r="BO8" s="281">
        <v>4445</v>
      </c>
      <c r="BP8" s="296">
        <f t="shared" si="24"/>
        <v>48.95374449339207</v>
      </c>
      <c r="BQ8" s="42">
        <v>2578</v>
      </c>
      <c r="BR8" s="268">
        <v>1336</v>
      </c>
      <c r="BS8" s="43">
        <f t="shared" si="25"/>
        <v>51.82311869666408</v>
      </c>
      <c r="BT8" s="268">
        <v>1242</v>
      </c>
      <c r="BU8" s="192">
        <f t="shared" si="26"/>
        <v>48.17688130333592</v>
      </c>
      <c r="BV8" s="42">
        <v>3879</v>
      </c>
      <c r="BW8" s="89">
        <v>2017</v>
      </c>
      <c r="BX8" s="43">
        <f t="shared" si="27"/>
        <v>51.99793761278681</v>
      </c>
      <c r="BY8" s="274">
        <v>1862</v>
      </c>
      <c r="BZ8" s="44">
        <f t="shared" si="28"/>
        <v>48.0020623872132</v>
      </c>
      <c r="CA8" s="42">
        <v>1429</v>
      </c>
      <c r="CB8" s="18">
        <v>736</v>
      </c>
      <c r="CC8" s="46">
        <f t="shared" si="29"/>
        <v>51.50454863540938</v>
      </c>
      <c r="CD8" s="18">
        <v>693</v>
      </c>
      <c r="CE8" s="52">
        <f t="shared" si="30"/>
        <v>48.49545136459062</v>
      </c>
      <c r="CF8" s="39">
        <f>+CA8+BV8+BQ8+BL8+BG8+BB8+AW8+AR8+AM8+AH8+AC8+X8+S8+N8+I8+D8</f>
        <v>114770</v>
      </c>
      <c r="CG8" s="40">
        <f t="shared" si="31"/>
        <v>9.142477510238187</v>
      </c>
      <c r="CH8" s="53" t="s">
        <v>62</v>
      </c>
    </row>
    <row r="9" spans="1:86" ht="19.5" customHeight="1">
      <c r="A9" s="860" t="s">
        <v>63</v>
      </c>
      <c r="B9" s="861"/>
      <c r="C9" s="863"/>
      <c r="D9" s="15">
        <v>30540</v>
      </c>
      <c r="E9" s="15">
        <v>15584</v>
      </c>
      <c r="F9" s="43">
        <f t="shared" si="2"/>
        <v>51.028159790438764</v>
      </c>
      <c r="G9" s="15">
        <v>14956</v>
      </c>
      <c r="H9" s="192">
        <f t="shared" si="3"/>
        <v>48.97184020956123</v>
      </c>
      <c r="I9" s="270">
        <v>41413</v>
      </c>
      <c r="J9" s="269">
        <v>21094</v>
      </c>
      <c r="K9" s="43">
        <f t="shared" si="4"/>
        <v>50.93569652041629</v>
      </c>
      <c r="L9" s="15">
        <v>20319</v>
      </c>
      <c r="M9" s="192">
        <f t="shared" si="5"/>
        <v>49.06430347958371</v>
      </c>
      <c r="N9" s="169">
        <v>591</v>
      </c>
      <c r="O9" s="173">
        <v>315</v>
      </c>
      <c r="P9" s="46">
        <f>O9/N9*100</f>
        <v>53.299492385786806</v>
      </c>
      <c r="Q9" s="18">
        <v>276</v>
      </c>
      <c r="R9" s="47">
        <f t="shared" si="6"/>
        <v>46.7005076142132</v>
      </c>
      <c r="S9" s="42">
        <v>2653</v>
      </c>
      <c r="T9" s="268">
        <v>1381</v>
      </c>
      <c r="U9" s="43">
        <f t="shared" si="7"/>
        <v>52.054278175650204</v>
      </c>
      <c r="V9" s="89">
        <v>1272</v>
      </c>
      <c r="W9" s="192">
        <f t="shared" si="8"/>
        <v>47.94572182434979</v>
      </c>
      <c r="X9" s="272">
        <v>6059</v>
      </c>
      <c r="Y9" s="295">
        <v>3194</v>
      </c>
      <c r="Z9" s="191">
        <f t="shared" si="9"/>
        <v>52.714969466908734</v>
      </c>
      <c r="AA9" s="274">
        <v>2865</v>
      </c>
      <c r="AB9" s="192">
        <f t="shared" si="10"/>
        <v>47.28503053309127</v>
      </c>
      <c r="AC9" s="218">
        <v>544</v>
      </c>
      <c r="AD9" s="177">
        <v>272</v>
      </c>
      <c r="AE9" s="190">
        <f t="shared" si="0"/>
        <v>58.43694493783303</v>
      </c>
      <c r="AF9" s="18">
        <v>272</v>
      </c>
      <c r="AG9" s="205">
        <f t="shared" si="1"/>
        <v>41.56305506216697</v>
      </c>
      <c r="AH9" s="89">
        <v>1050</v>
      </c>
      <c r="AI9" s="90">
        <v>515</v>
      </c>
      <c r="AJ9" s="46">
        <f t="shared" si="11"/>
        <v>49.047619047619044</v>
      </c>
      <c r="AK9" s="56">
        <v>535</v>
      </c>
      <c r="AL9" s="205">
        <f t="shared" si="12"/>
        <v>50.95238095238095</v>
      </c>
      <c r="AM9" s="272">
        <v>1980</v>
      </c>
      <c r="AN9" s="295">
        <v>1049</v>
      </c>
      <c r="AO9" s="197">
        <f t="shared" si="13"/>
        <v>52.97979797979798</v>
      </c>
      <c r="AP9" s="18">
        <v>931</v>
      </c>
      <c r="AQ9" s="205">
        <f t="shared" si="14"/>
        <v>47.02020202020202</v>
      </c>
      <c r="AR9" s="282">
        <v>281</v>
      </c>
      <c r="AS9" s="90">
        <v>136</v>
      </c>
      <c r="AT9" s="46">
        <f t="shared" si="15"/>
        <v>48.39857651245551</v>
      </c>
      <c r="AU9" s="18">
        <v>145</v>
      </c>
      <c r="AV9" s="205">
        <f t="shared" si="16"/>
        <v>51.60142348754449</v>
      </c>
      <c r="AW9" s="272">
        <v>2189</v>
      </c>
      <c r="AX9" s="295">
        <v>1176</v>
      </c>
      <c r="AY9" s="198">
        <f t="shared" si="17"/>
        <v>53.72316126084971</v>
      </c>
      <c r="AZ9" s="274">
        <v>1013</v>
      </c>
      <c r="BA9" s="192">
        <f t="shared" si="18"/>
        <v>46.27683873915029</v>
      </c>
      <c r="BB9" s="89">
        <v>1229</v>
      </c>
      <c r="BC9" s="90">
        <v>602</v>
      </c>
      <c r="BD9" s="190">
        <f t="shared" si="19"/>
        <v>48.982912937347436</v>
      </c>
      <c r="BE9" s="177">
        <v>627</v>
      </c>
      <c r="BF9" s="205">
        <f t="shared" si="20"/>
        <v>51.017087062652564</v>
      </c>
      <c r="BG9" s="45">
        <v>932</v>
      </c>
      <c r="BH9" s="283">
        <v>477</v>
      </c>
      <c r="BI9" s="50">
        <f t="shared" si="21"/>
        <v>51.18025751072961</v>
      </c>
      <c r="BJ9" s="277">
        <v>455</v>
      </c>
      <c r="BK9" s="203">
        <f t="shared" si="22"/>
        <v>48.81974248927038</v>
      </c>
      <c r="BL9" s="42">
        <v>8212</v>
      </c>
      <c r="BM9" s="268">
        <v>4206</v>
      </c>
      <c r="BN9" s="43">
        <f t="shared" si="23"/>
        <v>51.21773015099854</v>
      </c>
      <c r="BO9" s="15">
        <v>4006</v>
      </c>
      <c r="BP9" s="44">
        <f t="shared" si="24"/>
        <v>48.782269849001466</v>
      </c>
      <c r="BQ9" s="42">
        <v>2369</v>
      </c>
      <c r="BR9" s="268">
        <v>1190</v>
      </c>
      <c r="BS9" s="43">
        <f t="shared" si="25"/>
        <v>50.23216547066273</v>
      </c>
      <c r="BT9" s="268">
        <v>1179</v>
      </c>
      <c r="BU9" s="192">
        <f t="shared" si="26"/>
        <v>49.76783452933727</v>
      </c>
      <c r="BV9" s="42">
        <v>3813</v>
      </c>
      <c r="BW9" s="89">
        <v>1930</v>
      </c>
      <c r="BX9" s="43">
        <f t="shared" si="27"/>
        <v>50.616312614739044</v>
      </c>
      <c r="BY9" s="274">
        <v>1883</v>
      </c>
      <c r="BZ9" s="44">
        <f t="shared" si="28"/>
        <v>49.38368738526095</v>
      </c>
      <c r="CA9" s="42">
        <v>1361</v>
      </c>
      <c r="CB9" s="18">
        <v>678</v>
      </c>
      <c r="CC9" s="46">
        <f t="shared" si="29"/>
        <v>49.81631153563556</v>
      </c>
      <c r="CD9" s="18">
        <v>683</v>
      </c>
      <c r="CE9" s="52">
        <f t="shared" si="30"/>
        <v>50.18368846436444</v>
      </c>
      <c r="CF9" s="39">
        <f aca="true" t="shared" si="32" ref="CF9:CF24">+CA9+BV9+BQ9+BL9+BG9+BB9+AW9+AR9+AM9+AH9+AC9+X9+S9+N9+I9+D9</f>
        <v>105216</v>
      </c>
      <c r="CG9" s="40">
        <f t="shared" si="31"/>
        <v>8.381414252132275</v>
      </c>
      <c r="CH9" s="41" t="s">
        <v>63</v>
      </c>
    </row>
    <row r="10" spans="1:88" ht="19.5" customHeight="1">
      <c r="A10" s="860" t="s">
        <v>64</v>
      </c>
      <c r="B10" s="861"/>
      <c r="C10" s="863"/>
      <c r="D10" s="15">
        <v>29410</v>
      </c>
      <c r="E10" s="15">
        <v>14518</v>
      </c>
      <c r="F10" s="43">
        <f t="shared" si="2"/>
        <v>49.36416184971098</v>
      </c>
      <c r="G10" s="15">
        <v>14892</v>
      </c>
      <c r="H10" s="192">
        <f t="shared" si="3"/>
        <v>50.63583815028901</v>
      </c>
      <c r="I10" s="42">
        <v>40827</v>
      </c>
      <c r="J10" s="89">
        <v>19467</v>
      </c>
      <c r="K10" s="43">
        <f t="shared" si="4"/>
        <v>47.681681240355644</v>
      </c>
      <c r="L10" s="15">
        <v>21360</v>
      </c>
      <c r="M10" s="192">
        <f t="shared" si="5"/>
        <v>52.318318759644356</v>
      </c>
      <c r="N10" s="169">
        <v>428</v>
      </c>
      <c r="O10" s="173">
        <v>202</v>
      </c>
      <c r="P10" s="46">
        <f aca="true" t="shared" si="33" ref="P10:P20">O10/N9*100</f>
        <v>34.179357021996616</v>
      </c>
      <c r="Q10" s="18">
        <v>226</v>
      </c>
      <c r="R10" s="47">
        <f aca="true" t="shared" si="34" ref="R10:R19">Q10/N9*100</f>
        <v>38.24027072758037</v>
      </c>
      <c r="S10" s="42">
        <v>2046</v>
      </c>
      <c r="T10" s="268">
        <v>1006</v>
      </c>
      <c r="U10" s="43">
        <f t="shared" si="7"/>
        <v>49.16911045943304</v>
      </c>
      <c r="V10" s="89">
        <v>1040</v>
      </c>
      <c r="W10" s="192">
        <f t="shared" si="8"/>
        <v>50.83088954056696</v>
      </c>
      <c r="X10" s="89">
        <v>4735</v>
      </c>
      <c r="Y10" s="89">
        <v>2390</v>
      </c>
      <c r="Z10" s="43">
        <f t="shared" si="9"/>
        <v>50.475184794086594</v>
      </c>
      <c r="AA10" s="274">
        <v>2345</v>
      </c>
      <c r="AB10" s="192">
        <f t="shared" si="10"/>
        <v>49.524815205913406</v>
      </c>
      <c r="AC10" s="90">
        <v>565</v>
      </c>
      <c r="AD10" s="90">
        <v>291</v>
      </c>
      <c r="AE10" s="46">
        <f t="shared" si="0"/>
        <v>54.72103004291845</v>
      </c>
      <c r="AF10" s="18">
        <v>274</v>
      </c>
      <c r="AG10" s="205">
        <f t="shared" si="1"/>
        <v>45.27896995708154</v>
      </c>
      <c r="AH10" s="90">
        <v>842</v>
      </c>
      <c r="AI10" s="90">
        <v>427</v>
      </c>
      <c r="AJ10" s="46">
        <f t="shared" si="11"/>
        <v>50.712589073634206</v>
      </c>
      <c r="AK10" s="56">
        <v>415</v>
      </c>
      <c r="AL10" s="205">
        <f t="shared" si="12"/>
        <v>49.287410926365794</v>
      </c>
      <c r="AM10" s="89">
        <v>1670</v>
      </c>
      <c r="AN10" s="277">
        <v>824</v>
      </c>
      <c r="AO10" s="46">
        <f t="shared" si="13"/>
        <v>49.34131736526946</v>
      </c>
      <c r="AP10" s="18">
        <v>846</v>
      </c>
      <c r="AQ10" s="205">
        <f t="shared" si="14"/>
        <v>50.65868263473053</v>
      </c>
      <c r="AR10" s="45">
        <v>282</v>
      </c>
      <c r="AS10" s="90">
        <v>143</v>
      </c>
      <c r="AT10" s="46">
        <f t="shared" si="15"/>
        <v>50.70921985815603</v>
      </c>
      <c r="AU10" s="177">
        <v>139</v>
      </c>
      <c r="AV10" s="205">
        <f t="shared" si="16"/>
        <v>49.29078014184397</v>
      </c>
      <c r="AW10" s="89">
        <v>1985</v>
      </c>
      <c r="AX10" s="268">
        <v>1042</v>
      </c>
      <c r="AY10" s="43">
        <f t="shared" si="17"/>
        <v>52.49370277078086</v>
      </c>
      <c r="AZ10" s="90">
        <v>943</v>
      </c>
      <c r="BA10" s="200">
        <f t="shared" si="18"/>
        <v>47.50629722921914</v>
      </c>
      <c r="BB10" s="89">
        <v>1078</v>
      </c>
      <c r="BC10" s="90">
        <v>501</v>
      </c>
      <c r="BD10" s="46">
        <f t="shared" si="19"/>
        <v>46.47495361781076</v>
      </c>
      <c r="BE10" s="18">
        <v>577</v>
      </c>
      <c r="BF10" s="205">
        <f t="shared" si="20"/>
        <v>53.52504638218923</v>
      </c>
      <c r="BG10" s="284">
        <v>779</v>
      </c>
      <c r="BH10" s="177">
        <v>384</v>
      </c>
      <c r="BI10" s="201">
        <f t="shared" si="21"/>
        <v>49.29396662387677</v>
      </c>
      <c r="BJ10" s="177">
        <v>395</v>
      </c>
      <c r="BK10" s="212">
        <f t="shared" si="22"/>
        <v>50.70603337612324</v>
      </c>
      <c r="BL10" s="42">
        <v>11618</v>
      </c>
      <c r="BM10" s="268">
        <v>7391</v>
      </c>
      <c r="BN10" s="43">
        <f t="shared" si="23"/>
        <v>63.61680151489069</v>
      </c>
      <c r="BO10" s="15">
        <v>4227</v>
      </c>
      <c r="BP10" s="44">
        <f t="shared" si="24"/>
        <v>36.38319848510931</v>
      </c>
      <c r="BQ10" s="42">
        <v>2064</v>
      </c>
      <c r="BR10" s="268">
        <v>1098</v>
      </c>
      <c r="BS10" s="43">
        <f t="shared" si="25"/>
        <v>53.19767441860465</v>
      </c>
      <c r="BT10" s="277">
        <v>966</v>
      </c>
      <c r="BU10" s="192">
        <f t="shared" si="26"/>
        <v>46.80232558139535</v>
      </c>
      <c r="BV10" s="42">
        <v>2992</v>
      </c>
      <c r="BW10" s="89">
        <v>1584</v>
      </c>
      <c r="BX10" s="43">
        <f t="shared" si="27"/>
        <v>52.94117647058824</v>
      </c>
      <c r="BY10" s="274">
        <v>1408</v>
      </c>
      <c r="BZ10" s="44">
        <f t="shared" si="28"/>
        <v>47.05882352941176</v>
      </c>
      <c r="CA10" s="42">
        <v>1062</v>
      </c>
      <c r="CB10" s="18">
        <v>557</v>
      </c>
      <c r="CC10" s="46">
        <f t="shared" si="29"/>
        <v>52.4482109227872</v>
      </c>
      <c r="CD10" s="18">
        <v>505</v>
      </c>
      <c r="CE10" s="52">
        <f t="shared" si="30"/>
        <v>47.55178907721281</v>
      </c>
      <c r="CF10" s="39">
        <f t="shared" si="32"/>
        <v>102383</v>
      </c>
      <c r="CG10" s="40">
        <f t="shared" si="31"/>
        <v>8.155739957573552</v>
      </c>
      <c r="CH10" s="41" t="s">
        <v>64</v>
      </c>
      <c r="CJ10" s="54" t="s">
        <v>93</v>
      </c>
    </row>
    <row r="11" spans="1:86" ht="19.5" customHeight="1">
      <c r="A11" s="860" t="s">
        <v>65</v>
      </c>
      <c r="B11" s="861"/>
      <c r="C11" s="863"/>
      <c r="D11" s="15">
        <v>32322</v>
      </c>
      <c r="E11" s="15">
        <v>16390</v>
      </c>
      <c r="F11" s="43">
        <f t="shared" si="2"/>
        <v>50.708495761400904</v>
      </c>
      <c r="G11" s="15">
        <v>15932</v>
      </c>
      <c r="H11" s="192">
        <f t="shared" si="3"/>
        <v>49.291504238599096</v>
      </c>
      <c r="I11" s="270">
        <v>44224</v>
      </c>
      <c r="J11" s="269">
        <v>21801</v>
      </c>
      <c r="K11" s="43">
        <f t="shared" si="4"/>
        <v>49.29676193921853</v>
      </c>
      <c r="L11" s="15">
        <v>22423</v>
      </c>
      <c r="M11" s="192">
        <f t="shared" si="5"/>
        <v>50.70323806078147</v>
      </c>
      <c r="N11" s="169">
        <v>495</v>
      </c>
      <c r="O11" s="173">
        <v>307</v>
      </c>
      <c r="P11" s="46">
        <f t="shared" si="33"/>
        <v>71.72897196261682</v>
      </c>
      <c r="Q11" s="18">
        <v>188</v>
      </c>
      <c r="R11" s="47">
        <f t="shared" si="34"/>
        <v>43.925233644859816</v>
      </c>
      <c r="S11" s="42">
        <v>2203</v>
      </c>
      <c r="T11" s="268">
        <v>1212</v>
      </c>
      <c r="U11" s="43">
        <f t="shared" si="7"/>
        <v>55.01588742623695</v>
      </c>
      <c r="V11" s="177">
        <v>991</v>
      </c>
      <c r="W11" s="192">
        <f t="shared" si="8"/>
        <v>44.98411257376305</v>
      </c>
      <c r="X11" s="89">
        <v>4953</v>
      </c>
      <c r="Y11" s="89">
        <v>2649</v>
      </c>
      <c r="Z11" s="43">
        <f t="shared" si="9"/>
        <v>53.48273773470624</v>
      </c>
      <c r="AA11" s="261">
        <v>2304</v>
      </c>
      <c r="AB11" s="200">
        <f t="shared" si="10"/>
        <v>46.517262265293766</v>
      </c>
      <c r="AC11" s="90">
        <v>563</v>
      </c>
      <c r="AD11" s="277">
        <v>329</v>
      </c>
      <c r="AE11" s="46">
        <f t="shared" si="0"/>
        <v>52.9126213592233</v>
      </c>
      <c r="AF11" s="18">
        <v>234</v>
      </c>
      <c r="AG11" s="205">
        <f t="shared" si="1"/>
        <v>47.0873786407767</v>
      </c>
      <c r="AH11" s="218">
        <v>914</v>
      </c>
      <c r="AI11" s="177">
        <v>447</v>
      </c>
      <c r="AJ11" s="46">
        <f t="shared" si="11"/>
        <v>48.905908096280086</v>
      </c>
      <c r="AK11" s="18">
        <v>467</v>
      </c>
      <c r="AL11" s="206">
        <f t="shared" si="12"/>
        <v>51.09409190371991</v>
      </c>
      <c r="AM11" s="272">
        <v>1831</v>
      </c>
      <c r="AN11" s="295">
        <v>1003</v>
      </c>
      <c r="AO11" s="197">
        <f t="shared" si="13"/>
        <v>54.7788093937739</v>
      </c>
      <c r="AP11" s="177">
        <v>828</v>
      </c>
      <c r="AQ11" s="205">
        <f t="shared" si="14"/>
        <v>45.22119060622611</v>
      </c>
      <c r="AR11" s="45">
        <v>259</v>
      </c>
      <c r="AS11" s="177">
        <v>143</v>
      </c>
      <c r="AT11" s="46">
        <f t="shared" si="15"/>
        <v>55.21235521235521</v>
      </c>
      <c r="AU11" s="56">
        <v>116</v>
      </c>
      <c r="AV11" s="205">
        <f t="shared" si="16"/>
        <v>44.78764478764479</v>
      </c>
      <c r="AW11" s="89">
        <v>2178</v>
      </c>
      <c r="AX11" s="268">
        <v>1176</v>
      </c>
      <c r="AY11" s="43">
        <f t="shared" si="17"/>
        <v>53.994490358126725</v>
      </c>
      <c r="AZ11" s="275">
        <v>1002</v>
      </c>
      <c r="BA11" s="192">
        <f t="shared" si="18"/>
        <v>46.005509641873275</v>
      </c>
      <c r="BB11" s="89">
        <v>1182</v>
      </c>
      <c r="BC11" s="90">
        <v>703</v>
      </c>
      <c r="BD11" s="46">
        <f t="shared" si="19"/>
        <v>59.475465313028764</v>
      </c>
      <c r="BE11" s="177">
        <v>479</v>
      </c>
      <c r="BF11" s="205">
        <f t="shared" si="20"/>
        <v>40.524534686971236</v>
      </c>
      <c r="BG11" s="285">
        <v>807</v>
      </c>
      <c r="BH11" s="90">
        <v>486</v>
      </c>
      <c r="BI11" s="50">
        <f t="shared" si="21"/>
        <v>60.223048327137555</v>
      </c>
      <c r="BJ11" s="56">
        <v>321</v>
      </c>
      <c r="BK11" s="203">
        <f t="shared" si="22"/>
        <v>39.77695167286245</v>
      </c>
      <c r="BL11" s="42">
        <v>10355</v>
      </c>
      <c r="BM11" s="268">
        <v>5253</v>
      </c>
      <c r="BN11" s="43">
        <f t="shared" si="23"/>
        <v>50.72911636890392</v>
      </c>
      <c r="BO11" s="267">
        <v>5102</v>
      </c>
      <c r="BP11" s="44">
        <f t="shared" si="24"/>
        <v>49.27088363109609</v>
      </c>
      <c r="BQ11" s="42">
        <v>2013</v>
      </c>
      <c r="BR11" s="268">
        <v>1171</v>
      </c>
      <c r="BS11" s="43">
        <f t="shared" si="25"/>
        <v>58.1718827620467</v>
      </c>
      <c r="BT11" s="277">
        <v>842</v>
      </c>
      <c r="BU11" s="192">
        <f t="shared" si="26"/>
        <v>41.82811723795331</v>
      </c>
      <c r="BV11" s="42">
        <v>2551</v>
      </c>
      <c r="BW11" s="89">
        <v>1388</v>
      </c>
      <c r="BX11" s="43">
        <f t="shared" si="27"/>
        <v>54.410035280282244</v>
      </c>
      <c r="BY11" s="274">
        <v>1163</v>
      </c>
      <c r="BZ11" s="44">
        <f t="shared" si="28"/>
        <v>45.589964719717756</v>
      </c>
      <c r="CA11" s="42">
        <v>1117</v>
      </c>
      <c r="CB11" s="18">
        <v>587</v>
      </c>
      <c r="CC11" s="46">
        <f t="shared" si="29"/>
        <v>52.551477170993735</v>
      </c>
      <c r="CD11" s="18">
        <v>530</v>
      </c>
      <c r="CE11" s="52">
        <f t="shared" si="30"/>
        <v>47.448522829006265</v>
      </c>
      <c r="CF11" s="39">
        <f t="shared" si="32"/>
        <v>107967</v>
      </c>
      <c r="CG11" s="40">
        <f t="shared" si="31"/>
        <v>8.600556498631057</v>
      </c>
      <c r="CH11" s="41" t="s">
        <v>65</v>
      </c>
    </row>
    <row r="12" spans="1:86" ht="19.5" customHeight="1">
      <c r="A12" s="860" t="s">
        <v>66</v>
      </c>
      <c r="B12" s="861"/>
      <c r="C12" s="863"/>
      <c r="D12" s="15">
        <v>32310</v>
      </c>
      <c r="E12" s="15">
        <v>16345</v>
      </c>
      <c r="F12" s="43">
        <f t="shared" si="2"/>
        <v>50.588053234292786</v>
      </c>
      <c r="G12" s="295">
        <v>15965</v>
      </c>
      <c r="H12" s="192">
        <f t="shared" si="3"/>
        <v>49.41194676570721</v>
      </c>
      <c r="I12" s="270">
        <v>45283</v>
      </c>
      <c r="J12" s="269">
        <v>22839</v>
      </c>
      <c r="K12" s="43">
        <f t="shared" si="4"/>
        <v>50.436146015060835</v>
      </c>
      <c r="L12" s="15">
        <v>22444</v>
      </c>
      <c r="M12" s="192">
        <f t="shared" si="5"/>
        <v>49.56385398493916</v>
      </c>
      <c r="N12" s="169">
        <v>385</v>
      </c>
      <c r="O12" s="173">
        <v>213</v>
      </c>
      <c r="P12" s="46">
        <f t="shared" si="33"/>
        <v>43.03030303030303</v>
      </c>
      <c r="Q12" s="177">
        <v>172</v>
      </c>
      <c r="R12" s="47">
        <f t="shared" si="34"/>
        <v>34.74747474747475</v>
      </c>
      <c r="S12" s="42">
        <v>2165</v>
      </c>
      <c r="T12" s="268">
        <v>1117</v>
      </c>
      <c r="U12" s="43">
        <f t="shared" si="7"/>
        <v>51.593533487297925</v>
      </c>
      <c r="V12" s="286">
        <v>1048</v>
      </c>
      <c r="W12" s="192">
        <f t="shared" si="8"/>
        <v>48.40646651270208</v>
      </c>
      <c r="X12" s="89">
        <v>4748</v>
      </c>
      <c r="Y12" s="89">
        <v>2487</v>
      </c>
      <c r="Z12" s="43">
        <f t="shared" si="9"/>
        <v>52.37994945240101</v>
      </c>
      <c r="AA12" s="261">
        <v>2261</v>
      </c>
      <c r="AB12" s="192">
        <f t="shared" si="10"/>
        <v>47.62005054759899</v>
      </c>
      <c r="AC12" s="90">
        <v>466</v>
      </c>
      <c r="AD12" s="90">
        <v>255</v>
      </c>
      <c r="AE12" s="190">
        <f t="shared" si="0"/>
        <v>48.89502762430939</v>
      </c>
      <c r="AF12" s="177">
        <v>211</v>
      </c>
      <c r="AG12" s="205">
        <f t="shared" si="1"/>
        <v>51.10497237569061</v>
      </c>
      <c r="AH12" s="90">
        <v>920</v>
      </c>
      <c r="AI12" s="90">
        <v>471</v>
      </c>
      <c r="AJ12" s="46">
        <f t="shared" si="11"/>
        <v>51.19565217391304</v>
      </c>
      <c r="AK12" s="56">
        <v>449</v>
      </c>
      <c r="AL12" s="205">
        <f t="shared" si="12"/>
        <v>48.80434782608696</v>
      </c>
      <c r="AM12" s="89">
        <v>1869</v>
      </c>
      <c r="AN12" s="277">
        <v>962</v>
      </c>
      <c r="AO12" s="46">
        <f t="shared" si="13"/>
        <v>51.47137506688069</v>
      </c>
      <c r="AP12" s="90">
        <v>907</v>
      </c>
      <c r="AQ12" s="205">
        <f t="shared" si="14"/>
        <v>48.52862493311931</v>
      </c>
      <c r="AR12" s="45">
        <v>264</v>
      </c>
      <c r="AS12" s="90">
        <v>124</v>
      </c>
      <c r="AT12" s="46">
        <f t="shared" si="15"/>
        <v>46.96969696969697</v>
      </c>
      <c r="AU12" s="56">
        <v>140</v>
      </c>
      <c r="AV12" s="205">
        <f t="shared" si="16"/>
        <v>53.03030303030303</v>
      </c>
      <c r="AW12" s="42">
        <v>2050</v>
      </c>
      <c r="AX12" s="271">
        <v>1106</v>
      </c>
      <c r="AY12" s="191">
        <f t="shared" si="17"/>
        <v>53.951219512195124</v>
      </c>
      <c r="AZ12" s="90">
        <v>944</v>
      </c>
      <c r="BA12" s="192">
        <f t="shared" si="18"/>
        <v>46.04878048780488</v>
      </c>
      <c r="BB12" s="89">
        <v>1077</v>
      </c>
      <c r="BC12" s="90">
        <v>581</v>
      </c>
      <c r="BD12" s="46">
        <f t="shared" si="19"/>
        <v>53.946146703806875</v>
      </c>
      <c r="BE12" s="56">
        <v>496</v>
      </c>
      <c r="BF12" s="205">
        <f t="shared" si="20"/>
        <v>46.05385329619313</v>
      </c>
      <c r="BG12" s="55">
        <v>776</v>
      </c>
      <c r="BH12" s="177">
        <v>447</v>
      </c>
      <c r="BI12" s="50">
        <f t="shared" si="21"/>
        <v>57.60309278350515</v>
      </c>
      <c r="BJ12" s="56">
        <v>329</v>
      </c>
      <c r="BK12" s="203">
        <f t="shared" si="22"/>
        <v>42.396907216494846</v>
      </c>
      <c r="BL12" s="42">
        <v>10321</v>
      </c>
      <c r="BM12" s="89">
        <v>5127</v>
      </c>
      <c r="BN12" s="191">
        <f t="shared" si="23"/>
        <v>49.675419048541805</v>
      </c>
      <c r="BO12" s="274">
        <v>5194</v>
      </c>
      <c r="BP12" s="44">
        <f t="shared" si="24"/>
        <v>50.32458095145819</v>
      </c>
      <c r="BQ12" s="42">
        <v>1840</v>
      </c>
      <c r="BR12" s="268">
        <v>1004</v>
      </c>
      <c r="BS12" s="43">
        <f t="shared" si="25"/>
        <v>54.565217391304344</v>
      </c>
      <c r="BT12" s="277">
        <v>836</v>
      </c>
      <c r="BU12" s="192">
        <f t="shared" si="26"/>
        <v>45.43478260869565</v>
      </c>
      <c r="BV12" s="42">
        <v>2514</v>
      </c>
      <c r="BW12" s="89">
        <v>1310</v>
      </c>
      <c r="BX12" s="43">
        <f t="shared" si="27"/>
        <v>52.10819411296739</v>
      </c>
      <c r="BY12" s="274">
        <v>1204</v>
      </c>
      <c r="BZ12" s="44">
        <f t="shared" si="28"/>
        <v>47.89180588703262</v>
      </c>
      <c r="CA12" s="42">
        <v>1044</v>
      </c>
      <c r="CB12" s="18">
        <v>532</v>
      </c>
      <c r="CC12" s="46">
        <f t="shared" si="29"/>
        <v>50.95785440613027</v>
      </c>
      <c r="CD12" s="18">
        <v>512</v>
      </c>
      <c r="CE12" s="52">
        <f t="shared" si="30"/>
        <v>49.042145593869726</v>
      </c>
      <c r="CF12" s="39">
        <f t="shared" si="32"/>
        <v>108032</v>
      </c>
      <c r="CG12" s="40">
        <f t="shared" si="31"/>
        <v>8.605734341605402</v>
      </c>
      <c r="CH12" s="41" t="s">
        <v>66</v>
      </c>
    </row>
    <row r="13" spans="1:86" ht="19.5" customHeight="1">
      <c r="A13" s="860" t="s">
        <v>67</v>
      </c>
      <c r="B13" s="861"/>
      <c r="C13" s="863"/>
      <c r="D13" s="15">
        <v>28208</v>
      </c>
      <c r="E13" s="15">
        <v>14154</v>
      </c>
      <c r="F13" s="43">
        <f t="shared" si="2"/>
        <v>50.17725467952354</v>
      </c>
      <c r="G13" s="15">
        <v>14054</v>
      </c>
      <c r="H13" s="192">
        <f t="shared" si="3"/>
        <v>49.82274532047646</v>
      </c>
      <c r="I13" s="270">
        <v>38887</v>
      </c>
      <c r="J13" s="269">
        <v>19852</v>
      </c>
      <c r="K13" s="43">
        <f t="shared" si="4"/>
        <v>51.05047959472317</v>
      </c>
      <c r="L13" s="295">
        <v>19035</v>
      </c>
      <c r="M13" s="192">
        <f t="shared" si="5"/>
        <v>48.94952040527683</v>
      </c>
      <c r="N13" s="169">
        <v>403</v>
      </c>
      <c r="O13" s="173">
        <v>183</v>
      </c>
      <c r="P13" s="46">
        <f t="shared" si="33"/>
        <v>47.53246753246753</v>
      </c>
      <c r="Q13" s="56">
        <v>220</v>
      </c>
      <c r="R13" s="47">
        <f t="shared" si="34"/>
        <v>57.14285714285714</v>
      </c>
      <c r="S13" s="270">
        <v>2031</v>
      </c>
      <c r="T13" s="273">
        <v>992</v>
      </c>
      <c r="U13" s="191">
        <f t="shared" si="7"/>
        <v>48.842934515017234</v>
      </c>
      <c r="V13" s="15">
        <v>1039</v>
      </c>
      <c r="W13" s="192">
        <f t="shared" si="8"/>
        <v>51.157065484982766</v>
      </c>
      <c r="X13" s="269">
        <v>4204</v>
      </c>
      <c r="Y13" s="269">
        <v>2068</v>
      </c>
      <c r="Z13" s="43">
        <f t="shared" si="9"/>
        <v>49.19124643196955</v>
      </c>
      <c r="AA13" s="15">
        <v>2136</v>
      </c>
      <c r="AB13" s="192">
        <f t="shared" si="10"/>
        <v>50.808753568030454</v>
      </c>
      <c r="AC13" s="218">
        <v>412</v>
      </c>
      <c r="AD13" s="177">
        <v>218</v>
      </c>
      <c r="AE13" s="46">
        <f t="shared" si="0"/>
        <v>47.71863117870723</v>
      </c>
      <c r="AF13" s="18">
        <v>194</v>
      </c>
      <c r="AG13" s="205">
        <f t="shared" si="1"/>
        <v>52.28136882129277</v>
      </c>
      <c r="AH13" s="90">
        <v>941</v>
      </c>
      <c r="AI13" s="90">
        <v>473</v>
      </c>
      <c r="AJ13" s="46">
        <f t="shared" si="11"/>
        <v>50.265674814027626</v>
      </c>
      <c r="AK13" s="56">
        <v>468</v>
      </c>
      <c r="AL13" s="216">
        <f t="shared" si="12"/>
        <v>49.734325185972374</v>
      </c>
      <c r="AM13" s="89">
        <v>1643</v>
      </c>
      <c r="AN13" s="277">
        <v>869</v>
      </c>
      <c r="AO13" s="46">
        <f t="shared" si="13"/>
        <v>52.89105295191723</v>
      </c>
      <c r="AP13" s="177">
        <v>774</v>
      </c>
      <c r="AQ13" s="205">
        <f t="shared" si="14"/>
        <v>47.108947048082776</v>
      </c>
      <c r="AR13" s="45">
        <v>260</v>
      </c>
      <c r="AS13" s="90">
        <v>135</v>
      </c>
      <c r="AT13" s="46">
        <f t="shared" si="15"/>
        <v>51.92307692307693</v>
      </c>
      <c r="AU13" s="56">
        <v>125</v>
      </c>
      <c r="AV13" s="205">
        <f t="shared" si="16"/>
        <v>48.07692307692308</v>
      </c>
      <c r="AW13" s="42">
        <v>1841</v>
      </c>
      <c r="AX13" s="18">
        <v>960</v>
      </c>
      <c r="AY13" s="191">
        <f t="shared" si="17"/>
        <v>52.14557305812059</v>
      </c>
      <c r="AZ13" s="177">
        <v>881</v>
      </c>
      <c r="BA13" s="192">
        <f t="shared" si="18"/>
        <v>47.85442694187941</v>
      </c>
      <c r="BB13" s="90">
        <v>922</v>
      </c>
      <c r="BC13" s="90">
        <v>477</v>
      </c>
      <c r="BD13" s="46">
        <f t="shared" si="19"/>
        <v>51.735357917570504</v>
      </c>
      <c r="BE13" s="56">
        <v>445</v>
      </c>
      <c r="BF13" s="205">
        <f t="shared" si="20"/>
        <v>48.264642082429496</v>
      </c>
      <c r="BG13" s="45">
        <v>661</v>
      </c>
      <c r="BH13" s="276">
        <v>328</v>
      </c>
      <c r="BI13" s="50">
        <f t="shared" si="21"/>
        <v>49.62178517397882</v>
      </c>
      <c r="BJ13" s="56">
        <v>333</v>
      </c>
      <c r="BK13" s="203">
        <f t="shared" si="22"/>
        <v>50.378214826021186</v>
      </c>
      <c r="BL13" s="42">
        <v>8683</v>
      </c>
      <c r="BM13" s="15">
        <v>4451</v>
      </c>
      <c r="BN13" s="43">
        <f t="shared" si="23"/>
        <v>51.26108487849822</v>
      </c>
      <c r="BO13" s="15">
        <v>4232</v>
      </c>
      <c r="BP13" s="296">
        <f t="shared" si="24"/>
        <v>48.73891512150178</v>
      </c>
      <c r="BQ13" s="42">
        <v>1651</v>
      </c>
      <c r="BR13" s="277">
        <v>847</v>
      </c>
      <c r="BS13" s="43">
        <f t="shared" si="25"/>
        <v>51.30224106602059</v>
      </c>
      <c r="BT13" s="277">
        <v>804</v>
      </c>
      <c r="BU13" s="192">
        <f t="shared" si="26"/>
        <v>48.69775893397941</v>
      </c>
      <c r="BV13" s="42">
        <v>2368</v>
      </c>
      <c r="BW13" s="89">
        <v>1169</v>
      </c>
      <c r="BX13" s="43">
        <f t="shared" si="27"/>
        <v>49.36655405405405</v>
      </c>
      <c r="BY13" s="274">
        <v>1199</v>
      </c>
      <c r="BZ13" s="44">
        <f t="shared" si="28"/>
        <v>50.633445945945944</v>
      </c>
      <c r="CA13" s="45">
        <v>967</v>
      </c>
      <c r="CB13" s="18">
        <v>476</v>
      </c>
      <c r="CC13" s="46">
        <f t="shared" si="29"/>
        <v>49.22440537745605</v>
      </c>
      <c r="CD13" s="18">
        <v>491</v>
      </c>
      <c r="CE13" s="52">
        <f t="shared" si="30"/>
        <v>50.77559462254395</v>
      </c>
      <c r="CF13" s="39">
        <f t="shared" si="32"/>
        <v>94082</v>
      </c>
      <c r="CG13" s="40">
        <f t="shared" si="31"/>
        <v>7.494489580188457</v>
      </c>
      <c r="CH13" s="41" t="s">
        <v>67</v>
      </c>
    </row>
    <row r="14" spans="1:86" ht="19.5" customHeight="1">
      <c r="A14" s="860" t="s">
        <v>68</v>
      </c>
      <c r="B14" s="861"/>
      <c r="C14" s="863"/>
      <c r="D14" s="15">
        <v>23309</v>
      </c>
      <c r="E14" s="15">
        <v>11791</v>
      </c>
      <c r="F14" s="43">
        <f t="shared" si="2"/>
        <v>50.58561070831009</v>
      </c>
      <c r="G14" s="15">
        <v>11518</v>
      </c>
      <c r="H14" s="192">
        <f t="shared" si="3"/>
        <v>49.4143892916899</v>
      </c>
      <c r="I14" s="270">
        <v>32126</v>
      </c>
      <c r="J14" s="269">
        <v>16401</v>
      </c>
      <c r="K14" s="43">
        <f t="shared" si="4"/>
        <v>51.05210732739837</v>
      </c>
      <c r="L14" s="15">
        <v>15725</v>
      </c>
      <c r="M14" s="192">
        <f t="shared" si="5"/>
        <v>48.947892672601625</v>
      </c>
      <c r="N14" s="169">
        <v>401</v>
      </c>
      <c r="O14" s="173">
        <v>193</v>
      </c>
      <c r="P14" s="46">
        <f t="shared" si="33"/>
        <v>47.8908188585608</v>
      </c>
      <c r="Q14" s="56">
        <v>208</v>
      </c>
      <c r="R14" s="60">
        <f t="shared" si="34"/>
        <v>51.61290322580645</v>
      </c>
      <c r="S14" s="280">
        <v>1822</v>
      </c>
      <c r="T14" s="177">
        <v>949</v>
      </c>
      <c r="U14" s="198">
        <f t="shared" si="7"/>
        <v>52.08562019758507</v>
      </c>
      <c r="V14" s="177">
        <v>873</v>
      </c>
      <c r="W14" s="192">
        <f t="shared" si="8"/>
        <v>47.91437980241493</v>
      </c>
      <c r="X14" s="89">
        <v>3973</v>
      </c>
      <c r="Y14" s="89">
        <v>2105</v>
      </c>
      <c r="Z14" s="43">
        <f t="shared" si="9"/>
        <v>52.98263277120564</v>
      </c>
      <c r="AA14" s="15">
        <v>1868</v>
      </c>
      <c r="AB14" s="192">
        <f t="shared" si="10"/>
        <v>47.01736722879436</v>
      </c>
      <c r="AC14" s="90">
        <v>362</v>
      </c>
      <c r="AD14" s="90">
        <v>177</v>
      </c>
      <c r="AE14" s="46">
        <f t="shared" si="0"/>
        <v>54.396728016359916</v>
      </c>
      <c r="AF14" s="18">
        <v>185</v>
      </c>
      <c r="AG14" s="205">
        <f t="shared" si="1"/>
        <v>45.603271983640084</v>
      </c>
      <c r="AH14" s="90">
        <v>823</v>
      </c>
      <c r="AI14" s="90">
        <v>424</v>
      </c>
      <c r="AJ14" s="46">
        <f t="shared" si="11"/>
        <v>51.518833535844465</v>
      </c>
      <c r="AK14" s="56">
        <v>399</v>
      </c>
      <c r="AL14" s="205">
        <f t="shared" si="12"/>
        <v>48.48116646415553</v>
      </c>
      <c r="AM14" s="89">
        <v>1265</v>
      </c>
      <c r="AN14" s="90">
        <v>639</v>
      </c>
      <c r="AO14" s="46">
        <f t="shared" si="13"/>
        <v>50.51383399209486</v>
      </c>
      <c r="AP14" s="18">
        <v>626</v>
      </c>
      <c r="AQ14" s="205">
        <f t="shared" si="14"/>
        <v>49.48616600790513</v>
      </c>
      <c r="AR14" s="45">
        <v>252</v>
      </c>
      <c r="AS14" s="90">
        <v>116</v>
      </c>
      <c r="AT14" s="46">
        <f t="shared" si="15"/>
        <v>46.03174603174603</v>
      </c>
      <c r="AU14" s="56">
        <v>136</v>
      </c>
      <c r="AV14" s="205">
        <f t="shared" si="16"/>
        <v>53.96825396825397</v>
      </c>
      <c r="AW14" s="272">
        <v>1350</v>
      </c>
      <c r="AX14" s="177">
        <v>698</v>
      </c>
      <c r="AY14" s="43">
        <f t="shared" si="17"/>
        <v>51.70370370370371</v>
      </c>
      <c r="AZ14" s="18">
        <v>652</v>
      </c>
      <c r="BA14" s="192">
        <f t="shared" si="18"/>
        <v>48.2962962962963</v>
      </c>
      <c r="BB14" s="90">
        <v>850</v>
      </c>
      <c r="BC14" s="90">
        <v>441</v>
      </c>
      <c r="BD14" s="46">
        <f t="shared" si="19"/>
        <v>51.88235294117647</v>
      </c>
      <c r="BE14" s="56">
        <v>409</v>
      </c>
      <c r="BF14" s="205">
        <f t="shared" si="20"/>
        <v>48.11764705882353</v>
      </c>
      <c r="BG14" s="45">
        <v>541</v>
      </c>
      <c r="BH14" s="90">
        <v>262</v>
      </c>
      <c r="BI14" s="50">
        <f t="shared" si="21"/>
        <v>48.428835489833645</v>
      </c>
      <c r="BJ14" s="56">
        <v>279</v>
      </c>
      <c r="BK14" s="203">
        <f t="shared" si="22"/>
        <v>51.571164510166355</v>
      </c>
      <c r="BL14" s="270">
        <v>6881</v>
      </c>
      <c r="BM14" s="269">
        <v>3557</v>
      </c>
      <c r="BN14" s="43">
        <f t="shared" si="23"/>
        <v>51.693067868042434</v>
      </c>
      <c r="BO14" s="295">
        <v>3324</v>
      </c>
      <c r="BP14" s="44">
        <f t="shared" si="24"/>
        <v>48.306932131957566</v>
      </c>
      <c r="BQ14" s="42">
        <v>1373</v>
      </c>
      <c r="BR14" s="277">
        <v>696</v>
      </c>
      <c r="BS14" s="43">
        <f t="shared" si="25"/>
        <v>50.69191551347414</v>
      </c>
      <c r="BT14" s="277">
        <v>677</v>
      </c>
      <c r="BU14" s="192">
        <f t="shared" si="26"/>
        <v>49.30808448652586</v>
      </c>
      <c r="BV14" s="42">
        <v>2116</v>
      </c>
      <c r="BW14" s="89">
        <v>1110</v>
      </c>
      <c r="BX14" s="43">
        <f t="shared" si="27"/>
        <v>52.45746691871456</v>
      </c>
      <c r="BY14" s="295">
        <v>1006</v>
      </c>
      <c r="BZ14" s="300">
        <f t="shared" si="28"/>
        <v>47.54253308128544</v>
      </c>
      <c r="CA14" s="42">
        <v>1024</v>
      </c>
      <c r="CB14" s="18">
        <v>497</v>
      </c>
      <c r="CC14" s="46">
        <f t="shared" si="29"/>
        <v>48.53515625</v>
      </c>
      <c r="CD14" s="18">
        <v>527</v>
      </c>
      <c r="CE14" s="52">
        <f t="shared" si="30"/>
        <v>51.46484375</v>
      </c>
      <c r="CF14" s="39">
        <f t="shared" si="32"/>
        <v>78468</v>
      </c>
      <c r="CG14" s="40">
        <f t="shared" si="31"/>
        <v>6.250692038628301</v>
      </c>
      <c r="CH14" s="41" t="s">
        <v>68</v>
      </c>
    </row>
    <row r="15" spans="1:86" ht="19.5" customHeight="1">
      <c r="A15" s="860" t="s">
        <v>69</v>
      </c>
      <c r="B15" s="861"/>
      <c r="C15" s="863"/>
      <c r="D15" s="15">
        <v>23129</v>
      </c>
      <c r="E15" s="15">
        <v>11492</v>
      </c>
      <c r="F15" s="43">
        <f t="shared" si="2"/>
        <v>49.68654070647239</v>
      </c>
      <c r="G15" s="15">
        <v>11637</v>
      </c>
      <c r="H15" s="192">
        <f t="shared" si="3"/>
        <v>50.31345929352761</v>
      </c>
      <c r="I15" s="270">
        <v>30414</v>
      </c>
      <c r="J15" s="269">
        <v>15095</v>
      </c>
      <c r="K15" s="43">
        <f t="shared" si="4"/>
        <v>49.63174853685803</v>
      </c>
      <c r="L15" s="295">
        <v>15319</v>
      </c>
      <c r="M15" s="192">
        <f t="shared" si="5"/>
        <v>50.36825146314198</v>
      </c>
      <c r="N15" s="282">
        <v>526</v>
      </c>
      <c r="O15" s="177">
        <v>275</v>
      </c>
      <c r="P15" s="46">
        <f t="shared" si="33"/>
        <v>68.5785536159601</v>
      </c>
      <c r="Q15" s="56">
        <v>251</v>
      </c>
      <c r="R15" s="47">
        <f t="shared" si="34"/>
        <v>62.593516209476306</v>
      </c>
      <c r="S15" s="42">
        <v>1926</v>
      </c>
      <c r="T15" s="268">
        <v>1012</v>
      </c>
      <c r="U15" s="43">
        <f t="shared" si="7"/>
        <v>52.54413291796469</v>
      </c>
      <c r="V15" s="18">
        <v>914</v>
      </c>
      <c r="W15" s="192">
        <f t="shared" si="8"/>
        <v>47.45586708203531</v>
      </c>
      <c r="X15" s="89">
        <v>4104</v>
      </c>
      <c r="Y15" s="89">
        <v>2088</v>
      </c>
      <c r="Z15" s="43">
        <f t="shared" si="9"/>
        <v>50.877192982456144</v>
      </c>
      <c r="AA15" s="295">
        <v>2016</v>
      </c>
      <c r="AB15" s="192">
        <f t="shared" si="10"/>
        <v>49.122807017543856</v>
      </c>
      <c r="AC15" s="218">
        <v>526</v>
      </c>
      <c r="AD15" s="177">
        <v>251</v>
      </c>
      <c r="AE15" s="46">
        <f t="shared" si="0"/>
        <v>45.62899786780384</v>
      </c>
      <c r="AF15" s="18">
        <v>275</v>
      </c>
      <c r="AG15" s="205">
        <f t="shared" si="1"/>
        <v>54.37100213219617</v>
      </c>
      <c r="AH15" s="90">
        <v>758</v>
      </c>
      <c r="AI15" s="90">
        <v>380</v>
      </c>
      <c r="AJ15" s="46">
        <f t="shared" si="11"/>
        <v>50.131926121372025</v>
      </c>
      <c r="AK15" s="56">
        <v>378</v>
      </c>
      <c r="AL15" s="205">
        <f t="shared" si="12"/>
        <v>49.86807387862797</v>
      </c>
      <c r="AM15" s="89">
        <v>1252</v>
      </c>
      <c r="AN15" s="277">
        <v>622</v>
      </c>
      <c r="AO15" s="46">
        <f t="shared" si="13"/>
        <v>49.680511182108624</v>
      </c>
      <c r="AP15" s="170">
        <v>630</v>
      </c>
      <c r="AQ15" s="205">
        <f t="shared" si="14"/>
        <v>50.319488817891376</v>
      </c>
      <c r="AR15" s="169">
        <v>278</v>
      </c>
      <c r="AS15" s="90">
        <v>142</v>
      </c>
      <c r="AT15" s="46">
        <f t="shared" si="15"/>
        <v>51.07913669064749</v>
      </c>
      <c r="AU15" s="56">
        <v>136</v>
      </c>
      <c r="AV15" s="205">
        <f t="shared" si="16"/>
        <v>48.92086330935252</v>
      </c>
      <c r="AW15" s="42">
        <v>1705</v>
      </c>
      <c r="AX15" s="56">
        <v>890</v>
      </c>
      <c r="AY15" s="43">
        <f t="shared" si="17"/>
        <v>52.19941348973607</v>
      </c>
      <c r="AZ15" s="18">
        <v>815</v>
      </c>
      <c r="BA15" s="192">
        <f t="shared" si="18"/>
        <v>47.80058651026393</v>
      </c>
      <c r="BB15" s="89">
        <v>1120</v>
      </c>
      <c r="BC15" s="90">
        <v>523</v>
      </c>
      <c r="BD15" s="46">
        <f t="shared" si="19"/>
        <v>46.69642857142857</v>
      </c>
      <c r="BE15" s="18">
        <v>597</v>
      </c>
      <c r="BF15" s="205">
        <f t="shared" si="20"/>
        <v>53.30357142857143</v>
      </c>
      <c r="BG15" s="45">
        <v>607</v>
      </c>
      <c r="BH15" s="177">
        <v>299</v>
      </c>
      <c r="BI15" s="50">
        <f t="shared" si="21"/>
        <v>49.25864909390445</v>
      </c>
      <c r="BJ15" s="56">
        <v>308</v>
      </c>
      <c r="BK15" s="51">
        <f t="shared" si="22"/>
        <v>50.74135090609555</v>
      </c>
      <c r="BL15" s="15">
        <v>6298</v>
      </c>
      <c r="BM15" s="89">
        <v>3132</v>
      </c>
      <c r="BN15" s="43">
        <f t="shared" si="23"/>
        <v>49.73007303906002</v>
      </c>
      <c r="BO15" s="15">
        <v>3166</v>
      </c>
      <c r="BP15" s="44">
        <f t="shared" si="24"/>
        <v>50.26992696093998</v>
      </c>
      <c r="BQ15" s="42">
        <v>1605</v>
      </c>
      <c r="BR15" s="277">
        <v>864</v>
      </c>
      <c r="BS15" s="43">
        <f t="shared" si="25"/>
        <v>53.83177570093458</v>
      </c>
      <c r="BT15" s="277">
        <v>741</v>
      </c>
      <c r="BU15" s="192">
        <f t="shared" si="26"/>
        <v>46.16822429906542</v>
      </c>
      <c r="BV15" s="42">
        <v>2376</v>
      </c>
      <c r="BW15" s="89">
        <v>1202</v>
      </c>
      <c r="BX15" s="43">
        <f t="shared" si="27"/>
        <v>50.589225589225585</v>
      </c>
      <c r="BY15" s="274">
        <v>1174</v>
      </c>
      <c r="BZ15" s="44">
        <f t="shared" si="28"/>
        <v>49.41077441077441</v>
      </c>
      <c r="CA15" s="42">
        <v>1185</v>
      </c>
      <c r="CB15" s="18">
        <v>618</v>
      </c>
      <c r="CC15" s="46">
        <f t="shared" si="29"/>
        <v>52.151898734177216</v>
      </c>
      <c r="CD15" s="18">
        <v>567</v>
      </c>
      <c r="CE15" s="52">
        <f t="shared" si="30"/>
        <v>47.848101265822784</v>
      </c>
      <c r="CF15" s="39">
        <f t="shared" si="32"/>
        <v>77809</v>
      </c>
      <c r="CG15" s="40">
        <f t="shared" si="31"/>
        <v>6.19819667678072</v>
      </c>
      <c r="CH15" s="41" t="s">
        <v>69</v>
      </c>
    </row>
    <row r="16" spans="1:86" ht="19.5" customHeight="1">
      <c r="A16" s="860" t="s">
        <v>70</v>
      </c>
      <c r="B16" s="861"/>
      <c r="C16" s="863"/>
      <c r="D16" s="15">
        <v>18479</v>
      </c>
      <c r="E16" s="15">
        <v>9157</v>
      </c>
      <c r="F16" s="43">
        <f t="shared" si="2"/>
        <v>49.55354726987391</v>
      </c>
      <c r="G16" s="261">
        <v>9322</v>
      </c>
      <c r="H16" s="192">
        <f t="shared" si="3"/>
        <v>50.44645273012609</v>
      </c>
      <c r="I16" s="270">
        <v>24102</v>
      </c>
      <c r="J16" s="269">
        <v>12460</v>
      </c>
      <c r="K16" s="43">
        <f t="shared" si="4"/>
        <v>51.696954609575975</v>
      </c>
      <c r="L16" s="286">
        <v>11642</v>
      </c>
      <c r="M16" s="192">
        <f t="shared" si="5"/>
        <v>48.30304539042403</v>
      </c>
      <c r="N16" s="45">
        <v>439</v>
      </c>
      <c r="O16" s="90">
        <v>214</v>
      </c>
      <c r="P16" s="46">
        <f t="shared" si="33"/>
        <v>40.68441064638783</v>
      </c>
      <c r="Q16" s="56">
        <v>225</v>
      </c>
      <c r="R16" s="293">
        <f t="shared" si="34"/>
        <v>42.77566539923954</v>
      </c>
      <c r="S16" s="280">
        <v>1663</v>
      </c>
      <c r="T16" s="177">
        <v>830</v>
      </c>
      <c r="U16" s="191">
        <f t="shared" si="7"/>
        <v>49.909801563439565</v>
      </c>
      <c r="V16" s="177">
        <v>833</v>
      </c>
      <c r="W16" s="192">
        <f t="shared" si="8"/>
        <v>50.09019843656043</v>
      </c>
      <c r="X16" s="269">
        <v>3241</v>
      </c>
      <c r="Y16" s="269">
        <v>1680</v>
      </c>
      <c r="Z16" s="43">
        <f t="shared" si="9"/>
        <v>51.83585313174947</v>
      </c>
      <c r="AA16" s="15">
        <v>1561</v>
      </c>
      <c r="AB16" s="192">
        <f t="shared" si="10"/>
        <v>48.16414686825054</v>
      </c>
      <c r="AC16" s="90">
        <v>489</v>
      </c>
      <c r="AD16" s="90">
        <v>266</v>
      </c>
      <c r="AE16" s="46">
        <f t="shared" si="0"/>
        <v>45.714285714285715</v>
      </c>
      <c r="AF16" s="18">
        <v>223</v>
      </c>
      <c r="AG16" s="205">
        <f t="shared" si="1"/>
        <v>54.285714285714285</v>
      </c>
      <c r="AH16" s="90">
        <v>607</v>
      </c>
      <c r="AI16" s="90">
        <v>306</v>
      </c>
      <c r="AJ16" s="46">
        <f t="shared" si="11"/>
        <v>50.41186161449753</v>
      </c>
      <c r="AK16" s="56">
        <v>301</v>
      </c>
      <c r="AL16" s="205">
        <f t="shared" si="12"/>
        <v>49.588138385502475</v>
      </c>
      <c r="AM16" s="89">
        <v>1097</v>
      </c>
      <c r="AN16" s="18">
        <v>516</v>
      </c>
      <c r="AO16" s="190">
        <f t="shared" si="13"/>
        <v>47.03737465815861</v>
      </c>
      <c r="AP16" s="170">
        <v>581</v>
      </c>
      <c r="AQ16" s="205">
        <f t="shared" si="14"/>
        <v>52.96262534184139</v>
      </c>
      <c r="AR16" s="282">
        <v>299</v>
      </c>
      <c r="AS16" s="90">
        <v>143</v>
      </c>
      <c r="AT16" s="46">
        <f t="shared" si="15"/>
        <v>47.82608695652174</v>
      </c>
      <c r="AU16" s="18">
        <v>156</v>
      </c>
      <c r="AV16" s="205">
        <f t="shared" si="16"/>
        <v>52.17391304347826</v>
      </c>
      <c r="AW16" s="272">
        <v>1294</v>
      </c>
      <c r="AX16" s="18">
        <v>613</v>
      </c>
      <c r="AY16" s="43">
        <f t="shared" si="17"/>
        <v>47.37248840803709</v>
      </c>
      <c r="AZ16" s="18">
        <v>681</v>
      </c>
      <c r="BA16" s="192">
        <f t="shared" si="18"/>
        <v>52.62751159196291</v>
      </c>
      <c r="BB16" s="90">
        <v>945</v>
      </c>
      <c r="BC16" s="90">
        <v>480</v>
      </c>
      <c r="BD16" s="46">
        <f t="shared" si="19"/>
        <v>50.79365079365079</v>
      </c>
      <c r="BE16" s="18">
        <v>465</v>
      </c>
      <c r="BF16" s="205">
        <f t="shared" si="20"/>
        <v>49.2063492063492</v>
      </c>
      <c r="BG16" s="45">
        <v>556</v>
      </c>
      <c r="BH16" s="276">
        <v>270</v>
      </c>
      <c r="BI16" s="50">
        <f t="shared" si="21"/>
        <v>48.561151079136685</v>
      </c>
      <c r="BJ16" s="56">
        <v>286</v>
      </c>
      <c r="BK16" s="203">
        <f t="shared" si="22"/>
        <v>51.438848920863315</v>
      </c>
      <c r="BL16" s="42">
        <v>5046</v>
      </c>
      <c r="BM16" s="89">
        <v>2551</v>
      </c>
      <c r="BN16" s="43">
        <f t="shared" si="23"/>
        <v>50.55489496630995</v>
      </c>
      <c r="BO16" s="15">
        <v>2495</v>
      </c>
      <c r="BP16" s="44">
        <f t="shared" si="24"/>
        <v>49.44510503369005</v>
      </c>
      <c r="BQ16" s="42">
        <v>1328</v>
      </c>
      <c r="BR16" s="277">
        <v>684</v>
      </c>
      <c r="BS16" s="43">
        <f t="shared" si="25"/>
        <v>51.50602409638554</v>
      </c>
      <c r="BT16" s="277">
        <v>644</v>
      </c>
      <c r="BU16" s="192">
        <f t="shared" si="26"/>
        <v>48.493975903614455</v>
      </c>
      <c r="BV16" s="42">
        <v>1987</v>
      </c>
      <c r="BW16" s="90">
        <v>986</v>
      </c>
      <c r="BX16" s="43">
        <f t="shared" si="27"/>
        <v>49.62254655259184</v>
      </c>
      <c r="BY16" s="274">
        <v>1001</v>
      </c>
      <c r="BZ16" s="44">
        <f t="shared" si="28"/>
        <v>50.37745344740815</v>
      </c>
      <c r="CA16" s="45">
        <v>982</v>
      </c>
      <c r="CB16" s="18">
        <v>482</v>
      </c>
      <c r="CC16" s="46">
        <f t="shared" si="29"/>
        <v>49.08350305498982</v>
      </c>
      <c r="CD16" s="18">
        <v>500</v>
      </c>
      <c r="CE16" s="52">
        <f t="shared" si="30"/>
        <v>50.91649694501018</v>
      </c>
      <c r="CF16" s="39">
        <f t="shared" si="32"/>
        <v>62554</v>
      </c>
      <c r="CG16" s="40">
        <f t="shared" si="31"/>
        <v>4.982996760263481</v>
      </c>
      <c r="CH16" s="41" t="s">
        <v>70</v>
      </c>
    </row>
    <row r="17" spans="1:86" ht="19.5" customHeight="1">
      <c r="A17" s="860" t="s">
        <v>71</v>
      </c>
      <c r="B17" s="861"/>
      <c r="C17" s="863"/>
      <c r="D17" s="15">
        <v>16640</v>
      </c>
      <c r="E17" s="15">
        <v>8359</v>
      </c>
      <c r="F17" s="43">
        <f t="shared" si="2"/>
        <v>50.234375</v>
      </c>
      <c r="G17" s="286">
        <v>8281</v>
      </c>
      <c r="H17" s="192">
        <f t="shared" si="3"/>
        <v>49.765625</v>
      </c>
      <c r="I17" s="270">
        <v>20009</v>
      </c>
      <c r="J17" s="269">
        <v>10554</v>
      </c>
      <c r="K17" s="43">
        <f t="shared" si="4"/>
        <v>52.7462641811185</v>
      </c>
      <c r="L17" s="15">
        <v>9455</v>
      </c>
      <c r="M17" s="192">
        <f t="shared" si="5"/>
        <v>47.2537358188815</v>
      </c>
      <c r="N17" s="169">
        <v>490</v>
      </c>
      <c r="O17" s="173">
        <v>233</v>
      </c>
      <c r="P17" s="46">
        <f t="shared" si="33"/>
        <v>53.075170842824605</v>
      </c>
      <c r="Q17" s="56">
        <v>257</v>
      </c>
      <c r="R17" s="47">
        <f t="shared" si="34"/>
        <v>58.54214123006833</v>
      </c>
      <c r="S17" s="278">
        <v>1629</v>
      </c>
      <c r="T17" s="90">
        <v>854</v>
      </c>
      <c r="U17" s="43">
        <f t="shared" si="7"/>
        <v>52.424800491098836</v>
      </c>
      <c r="V17" s="56">
        <v>775</v>
      </c>
      <c r="W17" s="192">
        <f t="shared" si="8"/>
        <v>47.575199508901164</v>
      </c>
      <c r="X17" s="272">
        <v>2897</v>
      </c>
      <c r="Y17" s="295">
        <v>1416</v>
      </c>
      <c r="Z17" s="43">
        <f t="shared" si="9"/>
        <v>48.87814981014843</v>
      </c>
      <c r="AA17" s="15">
        <v>1481</v>
      </c>
      <c r="AB17" s="192">
        <f t="shared" si="10"/>
        <v>51.12185018985157</v>
      </c>
      <c r="AC17" s="90">
        <v>469</v>
      </c>
      <c r="AD17" s="90">
        <v>214</v>
      </c>
      <c r="AE17" s="46">
        <f t="shared" si="0"/>
        <v>47.00598802395209</v>
      </c>
      <c r="AF17" s="177">
        <v>255</v>
      </c>
      <c r="AG17" s="205">
        <f t="shared" si="1"/>
        <v>52.99401197604791</v>
      </c>
      <c r="AH17" s="218">
        <v>627</v>
      </c>
      <c r="AI17" s="177">
        <v>336</v>
      </c>
      <c r="AJ17" s="46">
        <f t="shared" si="11"/>
        <v>53.588516746411486</v>
      </c>
      <c r="AK17" s="56">
        <v>291</v>
      </c>
      <c r="AL17" s="205">
        <f t="shared" si="12"/>
        <v>46.411483253588514</v>
      </c>
      <c r="AM17" s="269">
        <v>1062</v>
      </c>
      <c r="AN17" s="173">
        <v>541</v>
      </c>
      <c r="AO17" s="46">
        <f t="shared" si="13"/>
        <v>50.941619585687384</v>
      </c>
      <c r="AP17" s="177">
        <v>521</v>
      </c>
      <c r="AQ17" s="205">
        <f t="shared" si="14"/>
        <v>49.058380414312616</v>
      </c>
      <c r="AR17" s="45">
        <v>277</v>
      </c>
      <c r="AS17" s="177">
        <v>144</v>
      </c>
      <c r="AT17" s="46">
        <f t="shared" si="15"/>
        <v>51.985559566786996</v>
      </c>
      <c r="AU17" s="177">
        <v>133</v>
      </c>
      <c r="AV17" s="205">
        <f t="shared" si="16"/>
        <v>48.014440433213</v>
      </c>
      <c r="AW17" s="42">
        <v>1381</v>
      </c>
      <c r="AX17" s="177">
        <v>654</v>
      </c>
      <c r="AY17" s="43">
        <f t="shared" si="17"/>
        <v>47.356987690079656</v>
      </c>
      <c r="AZ17" s="18">
        <v>727</v>
      </c>
      <c r="BA17" s="192">
        <f t="shared" si="18"/>
        <v>52.643012309920344</v>
      </c>
      <c r="BB17" s="90">
        <v>950</v>
      </c>
      <c r="BC17" s="90">
        <v>479</v>
      </c>
      <c r="BD17" s="46">
        <f t="shared" si="19"/>
        <v>50.421052631578945</v>
      </c>
      <c r="BE17" s="177">
        <v>471</v>
      </c>
      <c r="BF17" s="205">
        <f t="shared" si="20"/>
        <v>49.57894736842105</v>
      </c>
      <c r="BG17" s="45">
        <v>606</v>
      </c>
      <c r="BH17" s="276">
        <v>294</v>
      </c>
      <c r="BI17" s="50">
        <f t="shared" si="21"/>
        <v>48.51485148514851</v>
      </c>
      <c r="BJ17" s="18">
        <v>312</v>
      </c>
      <c r="BK17" s="203">
        <f t="shared" si="22"/>
        <v>51.48514851485149</v>
      </c>
      <c r="BL17" s="280">
        <v>4352</v>
      </c>
      <c r="BM17" s="295">
        <v>2234</v>
      </c>
      <c r="BN17" s="43">
        <f t="shared" si="23"/>
        <v>51.33272058823529</v>
      </c>
      <c r="BO17" s="15">
        <v>2118</v>
      </c>
      <c r="BP17" s="44">
        <f t="shared" si="24"/>
        <v>48.66727941176471</v>
      </c>
      <c r="BQ17" s="42">
        <v>1243</v>
      </c>
      <c r="BR17" s="277">
        <v>595</v>
      </c>
      <c r="BS17" s="43">
        <f t="shared" si="25"/>
        <v>47.86806114239743</v>
      </c>
      <c r="BT17" s="277">
        <v>648</v>
      </c>
      <c r="BU17" s="192">
        <f t="shared" si="26"/>
        <v>52.13193885760258</v>
      </c>
      <c r="BV17" s="42">
        <v>1775</v>
      </c>
      <c r="BW17" s="90">
        <v>852</v>
      </c>
      <c r="BX17" s="43">
        <f t="shared" si="27"/>
        <v>48</v>
      </c>
      <c r="BY17" s="283">
        <v>923</v>
      </c>
      <c r="BZ17" s="44">
        <f t="shared" si="28"/>
        <v>52</v>
      </c>
      <c r="CA17" s="45">
        <v>957</v>
      </c>
      <c r="CB17" s="18">
        <v>480</v>
      </c>
      <c r="CC17" s="46">
        <f t="shared" si="29"/>
        <v>50.15673981191222</v>
      </c>
      <c r="CD17" s="18">
        <v>477</v>
      </c>
      <c r="CE17" s="52">
        <f t="shared" si="30"/>
        <v>49.843260188087775</v>
      </c>
      <c r="CF17" s="39">
        <f t="shared" si="32"/>
        <v>55364</v>
      </c>
      <c r="CG17" s="40">
        <f t="shared" si="31"/>
        <v>4.410247668178331</v>
      </c>
      <c r="CH17" s="41" t="s">
        <v>71</v>
      </c>
    </row>
    <row r="18" spans="1:86" ht="19.5" customHeight="1">
      <c r="A18" s="860" t="s">
        <v>72</v>
      </c>
      <c r="B18" s="861"/>
      <c r="C18" s="863"/>
      <c r="D18" s="15">
        <v>12492</v>
      </c>
      <c r="E18" s="15">
        <v>5957</v>
      </c>
      <c r="F18" s="43">
        <f t="shared" si="2"/>
        <v>47.68651937239834</v>
      </c>
      <c r="G18" s="15">
        <v>6535</v>
      </c>
      <c r="H18" s="192">
        <f t="shared" si="3"/>
        <v>52.31348062760166</v>
      </c>
      <c r="I18" s="270">
        <v>13548</v>
      </c>
      <c r="J18" s="269">
        <v>6676</v>
      </c>
      <c r="K18" s="43">
        <f t="shared" si="4"/>
        <v>49.27664599940951</v>
      </c>
      <c r="L18" s="15">
        <v>6872</v>
      </c>
      <c r="M18" s="192">
        <f t="shared" si="5"/>
        <v>50.72335400059049</v>
      </c>
      <c r="N18" s="45">
        <v>370</v>
      </c>
      <c r="O18" s="173">
        <v>167</v>
      </c>
      <c r="P18" s="46">
        <f t="shared" si="33"/>
        <v>34.08163265306122</v>
      </c>
      <c r="Q18" s="56">
        <v>203</v>
      </c>
      <c r="R18" s="47">
        <f t="shared" si="34"/>
        <v>41.42857142857143</v>
      </c>
      <c r="S18" s="278">
        <v>1365</v>
      </c>
      <c r="T18" s="90">
        <v>597</v>
      </c>
      <c r="U18" s="43">
        <f t="shared" si="7"/>
        <v>43.73626373626374</v>
      </c>
      <c r="V18" s="56">
        <v>768</v>
      </c>
      <c r="W18" s="192">
        <f t="shared" si="8"/>
        <v>56.26373626373626</v>
      </c>
      <c r="X18" s="89">
        <v>2493</v>
      </c>
      <c r="Y18" s="89">
        <v>1220</v>
      </c>
      <c r="Z18" s="43">
        <f t="shared" si="9"/>
        <v>48.937023666265546</v>
      </c>
      <c r="AA18" s="295">
        <v>1273</v>
      </c>
      <c r="AB18" s="192">
        <f t="shared" si="10"/>
        <v>51.062976333734454</v>
      </c>
      <c r="AC18" s="218">
        <v>455</v>
      </c>
      <c r="AD18" s="177">
        <v>208</v>
      </c>
      <c r="AE18" s="46">
        <f t="shared" si="0"/>
        <v>38.297872340425535</v>
      </c>
      <c r="AF18" s="56">
        <v>247</v>
      </c>
      <c r="AG18" s="205">
        <f t="shared" si="1"/>
        <v>61.702127659574465</v>
      </c>
      <c r="AH18" s="90">
        <v>500</v>
      </c>
      <c r="AI18" s="90">
        <v>227</v>
      </c>
      <c r="AJ18" s="46">
        <f t="shared" si="11"/>
        <v>45.4</v>
      </c>
      <c r="AK18" s="56">
        <v>273</v>
      </c>
      <c r="AL18" s="205">
        <f t="shared" si="12"/>
        <v>54.6</v>
      </c>
      <c r="AM18" s="90">
        <v>904</v>
      </c>
      <c r="AN18" s="177">
        <v>402</v>
      </c>
      <c r="AO18" s="46">
        <f t="shared" si="13"/>
        <v>44.469026548672566</v>
      </c>
      <c r="AP18" s="18">
        <v>502</v>
      </c>
      <c r="AQ18" s="205">
        <f t="shared" si="14"/>
        <v>55.530973451327434</v>
      </c>
      <c r="AR18" s="45">
        <v>232</v>
      </c>
      <c r="AS18" s="90">
        <v>111</v>
      </c>
      <c r="AT18" s="46">
        <f t="shared" si="15"/>
        <v>47.8448275862069</v>
      </c>
      <c r="AU18" s="56">
        <v>121</v>
      </c>
      <c r="AV18" s="205">
        <f t="shared" si="16"/>
        <v>52.1551724137931</v>
      </c>
      <c r="AW18" s="42">
        <v>1280</v>
      </c>
      <c r="AX18" s="56">
        <v>582</v>
      </c>
      <c r="AY18" s="43">
        <f t="shared" si="17"/>
        <v>45.46875</v>
      </c>
      <c r="AZ18" s="18">
        <v>698</v>
      </c>
      <c r="BA18" s="192">
        <f t="shared" si="18"/>
        <v>54.53125</v>
      </c>
      <c r="BB18" s="90">
        <v>916</v>
      </c>
      <c r="BC18" s="90">
        <v>433</v>
      </c>
      <c r="BD18" s="46">
        <f t="shared" si="19"/>
        <v>47.27074235807861</v>
      </c>
      <c r="BE18" s="18">
        <v>483</v>
      </c>
      <c r="BF18" s="205">
        <f t="shared" si="20"/>
        <v>52.7292576419214</v>
      </c>
      <c r="BG18" s="45">
        <v>630</v>
      </c>
      <c r="BH18" s="18">
        <v>268</v>
      </c>
      <c r="BI18" s="50">
        <f t="shared" si="21"/>
        <v>42.53968253968254</v>
      </c>
      <c r="BJ18" s="177">
        <v>362</v>
      </c>
      <c r="BK18" s="51">
        <f t="shared" si="22"/>
        <v>57.460317460317455</v>
      </c>
      <c r="BL18" s="15">
        <v>3150</v>
      </c>
      <c r="BM18" s="89">
        <v>1537</v>
      </c>
      <c r="BN18" s="43">
        <f t="shared" si="23"/>
        <v>48.7936507936508</v>
      </c>
      <c r="BO18" s="261">
        <v>1613</v>
      </c>
      <c r="BP18" s="44">
        <f t="shared" si="24"/>
        <v>51.20634920634921</v>
      </c>
      <c r="BQ18" s="42">
        <v>1116</v>
      </c>
      <c r="BR18" s="277">
        <v>497</v>
      </c>
      <c r="BS18" s="43">
        <f t="shared" si="25"/>
        <v>44.53405017921147</v>
      </c>
      <c r="BT18" s="277">
        <v>619</v>
      </c>
      <c r="BU18" s="192">
        <f t="shared" si="26"/>
        <v>55.46594982078853</v>
      </c>
      <c r="BV18" s="42">
        <v>1517</v>
      </c>
      <c r="BW18" s="90">
        <v>703</v>
      </c>
      <c r="BX18" s="43">
        <f t="shared" si="27"/>
        <v>46.34146341463415</v>
      </c>
      <c r="BY18" s="177">
        <v>814</v>
      </c>
      <c r="BZ18" s="44">
        <f t="shared" si="28"/>
        <v>53.65853658536586</v>
      </c>
      <c r="CA18" s="45">
        <v>812</v>
      </c>
      <c r="CB18" s="18">
        <v>377</v>
      </c>
      <c r="CC18" s="46">
        <f t="shared" si="29"/>
        <v>46.42857142857143</v>
      </c>
      <c r="CD18" s="18">
        <v>435</v>
      </c>
      <c r="CE18" s="52">
        <f t="shared" si="30"/>
        <v>53.57142857142857</v>
      </c>
      <c r="CF18" s="39">
        <f t="shared" si="32"/>
        <v>41780</v>
      </c>
      <c r="CG18" s="40">
        <f t="shared" si="31"/>
        <v>3.3281581456630787</v>
      </c>
      <c r="CH18" s="41" t="s">
        <v>72</v>
      </c>
    </row>
    <row r="19" spans="1:86" ht="19.5" customHeight="1">
      <c r="A19" s="860" t="s">
        <v>73</v>
      </c>
      <c r="B19" s="861"/>
      <c r="C19" s="863"/>
      <c r="D19" s="15">
        <v>9073</v>
      </c>
      <c r="E19" s="15">
        <v>4168</v>
      </c>
      <c r="F19" s="43">
        <f t="shared" si="2"/>
        <v>45.93849884272016</v>
      </c>
      <c r="G19" s="15">
        <v>4905</v>
      </c>
      <c r="H19" s="192">
        <f t="shared" si="3"/>
        <v>54.06150115727984</v>
      </c>
      <c r="I19" s="270">
        <v>9270</v>
      </c>
      <c r="J19" s="269">
        <v>4353</v>
      </c>
      <c r="K19" s="43">
        <f t="shared" si="4"/>
        <v>46.957928802588995</v>
      </c>
      <c r="L19" s="15">
        <v>4917</v>
      </c>
      <c r="M19" s="192">
        <f t="shared" si="5"/>
        <v>53.042071197411</v>
      </c>
      <c r="N19" s="169">
        <v>348</v>
      </c>
      <c r="O19" s="173">
        <v>161</v>
      </c>
      <c r="P19" s="46">
        <f t="shared" si="33"/>
        <v>43.513513513513516</v>
      </c>
      <c r="Q19" s="18">
        <v>187</v>
      </c>
      <c r="R19" s="47">
        <f t="shared" si="34"/>
        <v>50.54054054054053</v>
      </c>
      <c r="S19" s="278">
        <v>1191</v>
      </c>
      <c r="T19" s="90">
        <v>472</v>
      </c>
      <c r="U19" s="43">
        <f t="shared" si="7"/>
        <v>39.63056255247691</v>
      </c>
      <c r="V19" s="56">
        <v>719</v>
      </c>
      <c r="W19" s="192">
        <f t="shared" si="8"/>
        <v>60.36943744752309</v>
      </c>
      <c r="X19" s="89">
        <v>1947</v>
      </c>
      <c r="Y19" s="90">
        <v>848</v>
      </c>
      <c r="Z19" s="43">
        <f t="shared" si="9"/>
        <v>43.55418592706729</v>
      </c>
      <c r="AA19" s="15">
        <v>1099</v>
      </c>
      <c r="AB19" s="192">
        <f t="shared" si="10"/>
        <v>56.44581407293272</v>
      </c>
      <c r="AC19" s="90">
        <v>334</v>
      </c>
      <c r="AD19" s="90">
        <v>157</v>
      </c>
      <c r="AE19" s="46">
        <f t="shared" si="0"/>
        <v>46.44351464435147</v>
      </c>
      <c r="AF19" s="18">
        <v>177</v>
      </c>
      <c r="AG19" s="205">
        <f>171/311*100</f>
        <v>54.983922829581985</v>
      </c>
      <c r="AH19" s="90">
        <v>388</v>
      </c>
      <c r="AI19" s="90">
        <v>166</v>
      </c>
      <c r="AJ19" s="46">
        <f t="shared" si="11"/>
        <v>42.78350515463917</v>
      </c>
      <c r="AK19" s="56">
        <v>222</v>
      </c>
      <c r="AL19" s="205">
        <f t="shared" si="12"/>
        <v>57.21649484536082</v>
      </c>
      <c r="AM19" s="218">
        <v>790</v>
      </c>
      <c r="AN19" s="18">
        <v>374</v>
      </c>
      <c r="AO19" s="46">
        <f t="shared" si="13"/>
        <v>47.34177215189874</v>
      </c>
      <c r="AP19" s="18">
        <v>416</v>
      </c>
      <c r="AQ19" s="205">
        <f t="shared" si="14"/>
        <v>52.65822784810127</v>
      </c>
      <c r="AR19" s="282">
        <v>243</v>
      </c>
      <c r="AS19" s="177">
        <v>107</v>
      </c>
      <c r="AT19" s="46">
        <f t="shared" si="15"/>
        <v>44.03292181069959</v>
      </c>
      <c r="AU19" s="18">
        <v>136</v>
      </c>
      <c r="AV19" s="205">
        <f t="shared" si="16"/>
        <v>55.96707818930041</v>
      </c>
      <c r="AW19" s="42">
        <v>1196</v>
      </c>
      <c r="AX19" s="56">
        <v>562</v>
      </c>
      <c r="AY19" s="43">
        <f t="shared" si="17"/>
        <v>46.98996655518395</v>
      </c>
      <c r="AZ19" s="18">
        <v>634</v>
      </c>
      <c r="BA19" s="192">
        <f t="shared" si="18"/>
        <v>53.01003344481605</v>
      </c>
      <c r="BB19" s="90">
        <v>784</v>
      </c>
      <c r="BC19" s="90">
        <v>366</v>
      </c>
      <c r="BD19" s="46">
        <f t="shared" si="19"/>
        <v>46.683673469387756</v>
      </c>
      <c r="BE19" s="177">
        <v>418</v>
      </c>
      <c r="BF19" s="205">
        <f t="shared" si="20"/>
        <v>53.316326530612244</v>
      </c>
      <c r="BG19" s="45">
        <v>579</v>
      </c>
      <c r="BH19" s="18">
        <v>277</v>
      </c>
      <c r="BI19" s="50">
        <f t="shared" si="21"/>
        <v>47.84110535405872</v>
      </c>
      <c r="BJ19" s="56">
        <v>302</v>
      </c>
      <c r="BK19" s="203">
        <f t="shared" si="22"/>
        <v>52.15889464594128</v>
      </c>
      <c r="BL19" s="42">
        <v>2007</v>
      </c>
      <c r="BM19" s="90">
        <v>963</v>
      </c>
      <c r="BN19" s="43">
        <f t="shared" si="23"/>
        <v>47.98206278026906</v>
      </c>
      <c r="BO19" s="261">
        <v>1044</v>
      </c>
      <c r="BP19" s="44">
        <f t="shared" si="24"/>
        <v>52.01793721973094</v>
      </c>
      <c r="BQ19" s="45">
        <v>932</v>
      </c>
      <c r="BR19" s="277">
        <v>398</v>
      </c>
      <c r="BS19" s="43">
        <f t="shared" si="25"/>
        <v>42.70386266094421</v>
      </c>
      <c r="BT19" s="277">
        <v>534</v>
      </c>
      <c r="BU19" s="192">
        <f t="shared" si="26"/>
        <v>57.2961373390558</v>
      </c>
      <c r="BV19" s="42">
        <v>1230</v>
      </c>
      <c r="BW19" s="90">
        <v>584</v>
      </c>
      <c r="BX19" s="43">
        <f t="shared" si="27"/>
        <v>47.479674796747965</v>
      </c>
      <c r="BY19" s="18">
        <v>646</v>
      </c>
      <c r="BZ19" s="296">
        <f t="shared" si="28"/>
        <v>52.52032520325203</v>
      </c>
      <c r="CA19" s="45">
        <v>784</v>
      </c>
      <c r="CB19" s="18">
        <v>342</v>
      </c>
      <c r="CC19" s="46">
        <f t="shared" si="29"/>
        <v>43.62244897959184</v>
      </c>
      <c r="CD19" s="18">
        <v>442</v>
      </c>
      <c r="CE19" s="52">
        <f t="shared" si="30"/>
        <v>56.37755102040817</v>
      </c>
      <c r="CF19" s="39">
        <f t="shared" si="32"/>
        <v>31096</v>
      </c>
      <c r="CG19" s="40">
        <f t="shared" si="31"/>
        <v>2.477080078926259</v>
      </c>
      <c r="CH19" s="41" t="s">
        <v>73</v>
      </c>
    </row>
    <row r="20" spans="1:86" ht="19.5" customHeight="1">
      <c r="A20" s="860" t="s">
        <v>74</v>
      </c>
      <c r="B20" s="861"/>
      <c r="C20" s="863"/>
      <c r="D20" s="15">
        <v>6414</v>
      </c>
      <c r="E20" s="15">
        <v>2778</v>
      </c>
      <c r="F20" s="43">
        <f t="shared" si="2"/>
        <v>43.31150608044902</v>
      </c>
      <c r="G20" s="15">
        <v>3636</v>
      </c>
      <c r="H20" s="192">
        <f t="shared" si="3"/>
        <v>56.688493919550986</v>
      </c>
      <c r="I20" s="270">
        <v>6255</v>
      </c>
      <c r="J20" s="269">
        <v>2796</v>
      </c>
      <c r="K20" s="43">
        <f t="shared" si="4"/>
        <v>44.700239808153476</v>
      </c>
      <c r="L20" s="295">
        <v>3459</v>
      </c>
      <c r="M20" s="192">
        <f t="shared" si="5"/>
        <v>55.299760191846524</v>
      </c>
      <c r="N20" s="169">
        <v>283</v>
      </c>
      <c r="O20" s="173">
        <v>111</v>
      </c>
      <c r="P20" s="46">
        <f t="shared" si="33"/>
        <v>31.896551724137932</v>
      </c>
      <c r="Q20" s="177">
        <v>172</v>
      </c>
      <c r="R20" s="47">
        <f t="shared" si="6"/>
        <v>60.7773851590106</v>
      </c>
      <c r="S20" s="45">
        <v>972</v>
      </c>
      <c r="T20" s="90">
        <v>413</v>
      </c>
      <c r="U20" s="43">
        <f t="shared" si="7"/>
        <v>42.489711934156375</v>
      </c>
      <c r="V20" s="56">
        <v>559</v>
      </c>
      <c r="W20" s="192">
        <f t="shared" si="8"/>
        <v>57.51028806584362</v>
      </c>
      <c r="X20" s="269">
        <v>1641</v>
      </c>
      <c r="Y20" s="173">
        <v>700</v>
      </c>
      <c r="Z20" s="43">
        <f t="shared" si="9"/>
        <v>42.656916514320535</v>
      </c>
      <c r="AA20" s="177">
        <v>941</v>
      </c>
      <c r="AB20" s="192">
        <f t="shared" si="10"/>
        <v>57.34308348567947</v>
      </c>
      <c r="AC20" s="218">
        <v>282</v>
      </c>
      <c r="AD20" s="177">
        <v>108</v>
      </c>
      <c r="AE20" s="46">
        <f t="shared" si="0"/>
        <v>39.310344827586206</v>
      </c>
      <c r="AF20" s="177">
        <v>174</v>
      </c>
      <c r="AG20" s="205">
        <f>151/236*100</f>
        <v>63.983050847457626</v>
      </c>
      <c r="AH20" s="90">
        <v>308</v>
      </c>
      <c r="AI20" s="90">
        <v>142</v>
      </c>
      <c r="AJ20" s="46">
        <f t="shared" si="11"/>
        <v>46.103896103896105</v>
      </c>
      <c r="AK20" s="56">
        <v>166</v>
      </c>
      <c r="AL20" s="205">
        <f t="shared" si="12"/>
        <v>53.896103896103895</v>
      </c>
      <c r="AM20" s="45">
        <v>695</v>
      </c>
      <c r="AN20" s="18">
        <v>322</v>
      </c>
      <c r="AO20" s="46">
        <f t="shared" si="13"/>
        <v>46.33093525179856</v>
      </c>
      <c r="AP20" s="170">
        <v>373</v>
      </c>
      <c r="AQ20" s="205">
        <f t="shared" si="14"/>
        <v>53.669064748201436</v>
      </c>
      <c r="AR20" s="45">
        <v>204</v>
      </c>
      <c r="AS20" s="276">
        <v>82</v>
      </c>
      <c r="AT20" s="46">
        <f t="shared" si="15"/>
        <v>40.19607843137255</v>
      </c>
      <c r="AU20" s="177">
        <v>122</v>
      </c>
      <c r="AV20" s="205">
        <f t="shared" si="16"/>
        <v>59.80392156862745</v>
      </c>
      <c r="AW20" s="45">
        <v>809</v>
      </c>
      <c r="AX20" s="18">
        <v>346</v>
      </c>
      <c r="AY20" s="43">
        <f t="shared" si="17"/>
        <v>42.76885043263288</v>
      </c>
      <c r="AZ20" s="177">
        <v>463</v>
      </c>
      <c r="BA20" s="192">
        <f t="shared" si="18"/>
        <v>57.231149567367126</v>
      </c>
      <c r="BB20" s="218">
        <v>591</v>
      </c>
      <c r="BC20" s="177">
        <v>242</v>
      </c>
      <c r="BD20" s="46">
        <f t="shared" si="19"/>
        <v>40.947546531302876</v>
      </c>
      <c r="BE20" s="56">
        <v>349</v>
      </c>
      <c r="BF20" s="205">
        <f t="shared" si="20"/>
        <v>59.05245346869712</v>
      </c>
      <c r="BG20" s="45">
        <v>495</v>
      </c>
      <c r="BH20" s="173">
        <v>206</v>
      </c>
      <c r="BI20" s="50">
        <f t="shared" si="21"/>
        <v>41.61616161616162</v>
      </c>
      <c r="BJ20" s="56">
        <v>289</v>
      </c>
      <c r="BK20" s="203">
        <f t="shared" si="22"/>
        <v>58.38383838383838</v>
      </c>
      <c r="BL20" s="42">
        <v>1398</v>
      </c>
      <c r="BM20" s="90">
        <v>617</v>
      </c>
      <c r="BN20" s="43">
        <f t="shared" si="23"/>
        <v>44.13447782546495</v>
      </c>
      <c r="BO20" s="177">
        <v>781</v>
      </c>
      <c r="BP20" s="44">
        <f t="shared" si="24"/>
        <v>55.86552217453505</v>
      </c>
      <c r="BQ20" s="45">
        <v>742</v>
      </c>
      <c r="BR20" s="277">
        <v>303</v>
      </c>
      <c r="BS20" s="43">
        <f t="shared" si="25"/>
        <v>40.8355795148248</v>
      </c>
      <c r="BT20" s="277">
        <v>439</v>
      </c>
      <c r="BU20" s="192">
        <f t="shared" si="26"/>
        <v>59.16442048517521</v>
      </c>
      <c r="BV20" s="45">
        <v>973</v>
      </c>
      <c r="BW20" s="90">
        <v>406</v>
      </c>
      <c r="BX20" s="43">
        <f t="shared" si="27"/>
        <v>41.726618705035975</v>
      </c>
      <c r="BY20" s="283">
        <v>567</v>
      </c>
      <c r="BZ20" s="44">
        <f t="shared" si="28"/>
        <v>58.27338129496403</v>
      </c>
      <c r="CA20" s="45">
        <v>662</v>
      </c>
      <c r="CB20" s="18">
        <v>286</v>
      </c>
      <c r="CC20" s="46">
        <f t="shared" si="29"/>
        <v>43.202416918429</v>
      </c>
      <c r="CD20" s="18">
        <v>376</v>
      </c>
      <c r="CE20" s="52">
        <f t="shared" si="30"/>
        <v>56.797583081571</v>
      </c>
      <c r="CF20" s="39">
        <f t="shared" si="32"/>
        <v>22724</v>
      </c>
      <c r="CG20" s="40">
        <f t="shared" si="31"/>
        <v>1.8101739038307276</v>
      </c>
      <c r="CH20" s="41" t="s">
        <v>74</v>
      </c>
    </row>
    <row r="21" spans="1:86" ht="19.5" customHeight="1">
      <c r="A21" s="860" t="s">
        <v>75</v>
      </c>
      <c r="B21" s="861"/>
      <c r="C21" s="863"/>
      <c r="D21" s="15">
        <v>5060</v>
      </c>
      <c r="E21" s="15">
        <v>2219</v>
      </c>
      <c r="F21" s="43">
        <f t="shared" si="2"/>
        <v>43.85375494071147</v>
      </c>
      <c r="G21" s="15">
        <v>2841</v>
      </c>
      <c r="H21" s="192">
        <f t="shared" si="3"/>
        <v>56.14624505928853</v>
      </c>
      <c r="I21" s="42">
        <v>4610</v>
      </c>
      <c r="J21" s="261">
        <v>1990</v>
      </c>
      <c r="K21" s="43">
        <f t="shared" si="4"/>
        <v>43.16702819956616</v>
      </c>
      <c r="L21" s="15">
        <v>2620</v>
      </c>
      <c r="M21" s="192">
        <f t="shared" si="5"/>
        <v>56.83297180043384</v>
      </c>
      <c r="N21" s="169">
        <v>250</v>
      </c>
      <c r="O21" s="173">
        <v>129</v>
      </c>
      <c r="P21" s="46">
        <f>O21/N21*100</f>
        <v>51.6</v>
      </c>
      <c r="Q21" s="56">
        <v>121</v>
      </c>
      <c r="R21" s="47">
        <f t="shared" si="6"/>
        <v>48.4</v>
      </c>
      <c r="S21" s="282">
        <v>727</v>
      </c>
      <c r="T21" s="90">
        <v>342</v>
      </c>
      <c r="U21" s="43">
        <f t="shared" si="7"/>
        <v>47.04264099037139</v>
      </c>
      <c r="V21" s="56">
        <v>385</v>
      </c>
      <c r="W21" s="192">
        <f t="shared" si="8"/>
        <v>52.95735900962861</v>
      </c>
      <c r="X21" s="269">
        <v>1273</v>
      </c>
      <c r="Y21" s="173">
        <v>569</v>
      </c>
      <c r="Z21" s="43">
        <f t="shared" si="9"/>
        <v>44.69756480754124</v>
      </c>
      <c r="AA21" s="18">
        <v>704</v>
      </c>
      <c r="AB21" s="192">
        <f t="shared" si="10"/>
        <v>55.30243519245875</v>
      </c>
      <c r="AC21" s="90">
        <v>239</v>
      </c>
      <c r="AD21" s="90">
        <v>111</v>
      </c>
      <c r="AE21" s="46">
        <f t="shared" si="0"/>
        <v>28.07017543859649</v>
      </c>
      <c r="AF21" s="18">
        <v>128</v>
      </c>
      <c r="AG21" s="205">
        <f>143/275*100</f>
        <v>52</v>
      </c>
      <c r="AH21" s="173">
        <v>239</v>
      </c>
      <c r="AI21" s="173">
        <v>102</v>
      </c>
      <c r="AJ21" s="46">
        <f t="shared" si="11"/>
        <v>42.67782426778243</v>
      </c>
      <c r="AK21" s="18">
        <v>137</v>
      </c>
      <c r="AL21" s="205">
        <f t="shared" si="12"/>
        <v>57.32217573221757</v>
      </c>
      <c r="AM21" s="218">
        <v>547</v>
      </c>
      <c r="AN21" s="18">
        <v>240</v>
      </c>
      <c r="AO21" s="46">
        <f t="shared" si="13"/>
        <v>43.875685557586834</v>
      </c>
      <c r="AP21" s="177">
        <v>307</v>
      </c>
      <c r="AQ21" s="205">
        <f t="shared" si="14"/>
        <v>56.12431444241316</v>
      </c>
      <c r="AR21" s="45">
        <v>203</v>
      </c>
      <c r="AS21" s="276">
        <v>92</v>
      </c>
      <c r="AT21" s="46">
        <f t="shared" si="15"/>
        <v>45.320197044334975</v>
      </c>
      <c r="AU21" s="56">
        <v>111</v>
      </c>
      <c r="AV21" s="205">
        <f t="shared" si="16"/>
        <v>54.679802955665025</v>
      </c>
      <c r="AW21" s="45">
        <v>859</v>
      </c>
      <c r="AX21" s="177">
        <v>435</v>
      </c>
      <c r="AY21" s="43">
        <f t="shared" si="17"/>
        <v>50.640279394644935</v>
      </c>
      <c r="AZ21" s="18">
        <v>424</v>
      </c>
      <c r="BA21" s="192">
        <f t="shared" si="18"/>
        <v>49.359720605355065</v>
      </c>
      <c r="BB21" s="90">
        <v>454</v>
      </c>
      <c r="BC21" s="90">
        <v>227</v>
      </c>
      <c r="BD21" s="46">
        <f t="shared" si="19"/>
        <v>50</v>
      </c>
      <c r="BE21" s="56">
        <v>227</v>
      </c>
      <c r="BF21" s="205">
        <f t="shared" si="20"/>
        <v>50</v>
      </c>
      <c r="BG21" s="45">
        <v>507</v>
      </c>
      <c r="BH21" s="276">
        <v>270</v>
      </c>
      <c r="BI21" s="50">
        <f t="shared" si="21"/>
        <v>53.25443786982249</v>
      </c>
      <c r="BJ21" s="18">
        <v>237</v>
      </c>
      <c r="BK21" s="203">
        <f t="shared" si="22"/>
        <v>46.74556213017752</v>
      </c>
      <c r="BL21" s="282">
        <v>951</v>
      </c>
      <c r="BM21" s="177">
        <v>423</v>
      </c>
      <c r="BN21" s="43">
        <f t="shared" si="23"/>
        <v>44.479495268138805</v>
      </c>
      <c r="BO21" s="18">
        <v>528</v>
      </c>
      <c r="BP21" s="44">
        <f t="shared" si="24"/>
        <v>55.520504731861195</v>
      </c>
      <c r="BQ21" s="45">
        <v>675</v>
      </c>
      <c r="BR21" s="277">
        <v>318</v>
      </c>
      <c r="BS21" s="43">
        <f t="shared" si="25"/>
        <v>47.11111111111111</v>
      </c>
      <c r="BT21" s="277">
        <v>357</v>
      </c>
      <c r="BU21" s="192">
        <f t="shared" si="26"/>
        <v>52.888888888888886</v>
      </c>
      <c r="BV21" s="45">
        <v>733</v>
      </c>
      <c r="BW21" s="90">
        <v>325</v>
      </c>
      <c r="BX21" s="43">
        <f t="shared" si="27"/>
        <v>44.33833560709413</v>
      </c>
      <c r="BY21" s="283">
        <v>408</v>
      </c>
      <c r="BZ21" s="44">
        <f t="shared" si="28"/>
        <v>55.66166439290586</v>
      </c>
      <c r="CA21" s="45">
        <v>499</v>
      </c>
      <c r="CB21" s="18">
        <v>239</v>
      </c>
      <c r="CC21" s="46">
        <f t="shared" si="29"/>
        <v>47.89579158316633</v>
      </c>
      <c r="CD21" s="18">
        <v>260</v>
      </c>
      <c r="CE21" s="52">
        <f t="shared" si="30"/>
        <v>52.104208416833664</v>
      </c>
      <c r="CF21" s="39">
        <f t="shared" si="32"/>
        <v>17826</v>
      </c>
      <c r="CG21" s="40">
        <f t="shared" si="31"/>
        <v>1.4200035209332225</v>
      </c>
      <c r="CH21" s="41" t="s">
        <v>75</v>
      </c>
    </row>
    <row r="22" spans="1:86" ht="19.5" customHeight="1">
      <c r="A22" s="860" t="s">
        <v>76</v>
      </c>
      <c r="B22" s="861"/>
      <c r="C22" s="863"/>
      <c r="D22" s="15">
        <v>2949</v>
      </c>
      <c r="E22" s="15">
        <v>1112</v>
      </c>
      <c r="F22" s="43">
        <f t="shared" si="2"/>
        <v>37.7076975245846</v>
      </c>
      <c r="G22" s="15">
        <v>1837</v>
      </c>
      <c r="H22" s="192">
        <f t="shared" si="3"/>
        <v>62.2923024754154</v>
      </c>
      <c r="I22" s="270">
        <v>2594</v>
      </c>
      <c r="J22" s="173">
        <v>977</v>
      </c>
      <c r="K22" s="43">
        <f t="shared" si="4"/>
        <v>37.66383962991519</v>
      </c>
      <c r="L22" s="15">
        <v>1617</v>
      </c>
      <c r="M22" s="192">
        <f t="shared" si="5"/>
        <v>62.33616037008481</v>
      </c>
      <c r="N22" s="282">
        <v>123</v>
      </c>
      <c r="O22" s="177">
        <v>65</v>
      </c>
      <c r="P22" s="46">
        <f>O22/N22*100</f>
        <v>52.84552845528455</v>
      </c>
      <c r="Q22" s="56">
        <v>58</v>
      </c>
      <c r="R22" s="47">
        <f t="shared" si="6"/>
        <v>47.15447154471545</v>
      </c>
      <c r="S22" s="45">
        <v>414</v>
      </c>
      <c r="T22" s="90">
        <v>164</v>
      </c>
      <c r="U22" s="43">
        <f t="shared" si="7"/>
        <v>39.61352657004831</v>
      </c>
      <c r="V22" s="56">
        <v>250</v>
      </c>
      <c r="W22" s="192">
        <f t="shared" si="8"/>
        <v>60.38647342995169</v>
      </c>
      <c r="X22" s="173">
        <v>739</v>
      </c>
      <c r="Y22" s="173">
        <v>273</v>
      </c>
      <c r="Z22" s="43">
        <f t="shared" si="9"/>
        <v>36.94181326116374</v>
      </c>
      <c r="AA22" s="18">
        <v>466</v>
      </c>
      <c r="AB22" s="192">
        <f t="shared" si="10"/>
        <v>63.05818673883626</v>
      </c>
      <c r="AC22" s="218">
        <v>145</v>
      </c>
      <c r="AD22" s="177">
        <v>57</v>
      </c>
      <c r="AE22" s="46">
        <f t="shared" si="0"/>
        <v>21.052631578947366</v>
      </c>
      <c r="AF22" s="18">
        <v>88</v>
      </c>
      <c r="AG22" s="205">
        <f>87/130*100</f>
        <v>66.92307692307692</v>
      </c>
      <c r="AH22" s="90">
        <v>157</v>
      </c>
      <c r="AI22" s="90">
        <v>53</v>
      </c>
      <c r="AJ22" s="46">
        <f t="shared" si="11"/>
        <v>33.75796178343949</v>
      </c>
      <c r="AK22" s="18">
        <v>104</v>
      </c>
      <c r="AL22" s="205">
        <f t="shared" si="12"/>
        <v>66.2420382165605</v>
      </c>
      <c r="AM22" s="55">
        <v>307</v>
      </c>
      <c r="AN22" s="18">
        <v>131</v>
      </c>
      <c r="AO22" s="46">
        <f t="shared" si="13"/>
        <v>42.671009771986974</v>
      </c>
      <c r="AP22" s="18">
        <v>176</v>
      </c>
      <c r="AQ22" s="205">
        <f t="shared" si="14"/>
        <v>57.32899022801303</v>
      </c>
      <c r="AR22" s="45">
        <v>127</v>
      </c>
      <c r="AS22" s="276">
        <v>50</v>
      </c>
      <c r="AT22" s="46">
        <f t="shared" si="15"/>
        <v>39.37007874015748</v>
      </c>
      <c r="AU22" s="18">
        <v>77</v>
      </c>
      <c r="AV22" s="205">
        <f t="shared" si="16"/>
        <v>60.629921259842526</v>
      </c>
      <c r="AW22" s="45">
        <v>466</v>
      </c>
      <c r="AX22" s="56">
        <v>199</v>
      </c>
      <c r="AY22" s="43">
        <f t="shared" si="17"/>
        <v>42.70386266094421</v>
      </c>
      <c r="AZ22" s="18">
        <v>267</v>
      </c>
      <c r="BA22" s="192">
        <f t="shared" si="18"/>
        <v>57.2961373390558</v>
      </c>
      <c r="BB22" s="90">
        <v>305</v>
      </c>
      <c r="BC22" s="90">
        <v>116</v>
      </c>
      <c r="BD22" s="46">
        <f t="shared" si="19"/>
        <v>38.0327868852459</v>
      </c>
      <c r="BE22" s="56">
        <v>189</v>
      </c>
      <c r="BF22" s="205">
        <f t="shared" si="20"/>
        <v>61.967213114754095</v>
      </c>
      <c r="BG22" s="45">
        <v>259</v>
      </c>
      <c r="BH22" s="18">
        <v>120</v>
      </c>
      <c r="BI22" s="50">
        <f t="shared" si="21"/>
        <v>46.33204633204633</v>
      </c>
      <c r="BJ22" s="18">
        <v>139</v>
      </c>
      <c r="BK22" s="51">
        <f t="shared" si="22"/>
        <v>53.66795366795367</v>
      </c>
      <c r="BL22" s="18">
        <v>550</v>
      </c>
      <c r="BM22" s="90">
        <v>203</v>
      </c>
      <c r="BN22" s="43">
        <f t="shared" si="23"/>
        <v>36.90909090909091</v>
      </c>
      <c r="BO22" s="170">
        <v>347</v>
      </c>
      <c r="BP22" s="44">
        <f t="shared" si="24"/>
        <v>63.090909090909086</v>
      </c>
      <c r="BQ22" s="169">
        <v>336</v>
      </c>
      <c r="BR22" s="273">
        <v>119</v>
      </c>
      <c r="BS22" s="191">
        <f t="shared" si="25"/>
        <v>35.41666666666667</v>
      </c>
      <c r="BT22" s="273">
        <v>217</v>
      </c>
      <c r="BU22" s="200">
        <f t="shared" si="26"/>
        <v>64.58333333333334</v>
      </c>
      <c r="BV22" s="169">
        <v>510</v>
      </c>
      <c r="BW22" s="173">
        <v>199</v>
      </c>
      <c r="BX22" s="43">
        <f t="shared" si="27"/>
        <v>39.01960784313726</v>
      </c>
      <c r="BY22" s="283">
        <v>311</v>
      </c>
      <c r="BZ22" s="44">
        <f t="shared" si="28"/>
        <v>60.98039215686275</v>
      </c>
      <c r="CA22" s="45">
        <v>295</v>
      </c>
      <c r="CB22" s="18">
        <v>102</v>
      </c>
      <c r="CC22" s="46">
        <f t="shared" si="29"/>
        <v>34.57627118644068</v>
      </c>
      <c r="CD22" s="18">
        <v>193</v>
      </c>
      <c r="CE22" s="52">
        <f t="shared" si="30"/>
        <v>65.42372881355932</v>
      </c>
      <c r="CF22" s="39">
        <f t="shared" si="32"/>
        <v>10276</v>
      </c>
      <c r="CG22" s="40">
        <f>CF22/$CF$25*100</f>
        <v>0.8185771446824747</v>
      </c>
      <c r="CH22" s="41" t="s">
        <v>76</v>
      </c>
    </row>
    <row r="23" spans="1:86" ht="19.5" customHeight="1">
      <c r="A23" s="860" t="s">
        <v>77</v>
      </c>
      <c r="B23" s="861"/>
      <c r="C23" s="863"/>
      <c r="D23" s="15">
        <v>1110</v>
      </c>
      <c r="E23" s="18">
        <v>358</v>
      </c>
      <c r="F23" s="43">
        <f t="shared" si="2"/>
        <v>32.25225225225225</v>
      </c>
      <c r="G23" s="18">
        <v>752</v>
      </c>
      <c r="H23" s="192">
        <f t="shared" si="3"/>
        <v>67.74774774774774</v>
      </c>
      <c r="I23" s="270">
        <v>1031</v>
      </c>
      <c r="J23" s="173">
        <v>304</v>
      </c>
      <c r="K23" s="43">
        <f t="shared" si="4"/>
        <v>29.485935984481088</v>
      </c>
      <c r="L23" s="170">
        <v>727</v>
      </c>
      <c r="M23" s="200">
        <f t="shared" si="5"/>
        <v>70.51406401551891</v>
      </c>
      <c r="N23" s="45">
        <v>44</v>
      </c>
      <c r="O23" s="90">
        <v>14</v>
      </c>
      <c r="P23" s="46">
        <f>O23/N23*100</f>
        <v>31.818181818181817</v>
      </c>
      <c r="Q23" s="56">
        <v>30</v>
      </c>
      <c r="R23" s="47">
        <f t="shared" si="6"/>
        <v>68.18181818181817</v>
      </c>
      <c r="S23" s="45">
        <v>176</v>
      </c>
      <c r="T23" s="90">
        <v>50</v>
      </c>
      <c r="U23" s="43">
        <f t="shared" si="7"/>
        <v>28.40909090909091</v>
      </c>
      <c r="V23" s="56">
        <v>126</v>
      </c>
      <c r="W23" s="192">
        <f t="shared" si="8"/>
        <v>71.5909090909091</v>
      </c>
      <c r="X23" s="45">
        <v>301</v>
      </c>
      <c r="Y23" s="90">
        <v>78</v>
      </c>
      <c r="Z23" s="43">
        <f t="shared" si="9"/>
        <v>25.91362126245847</v>
      </c>
      <c r="AA23" s="18">
        <v>223</v>
      </c>
      <c r="AB23" s="192">
        <f t="shared" si="10"/>
        <v>74.08637873754152</v>
      </c>
      <c r="AC23" s="90">
        <v>57</v>
      </c>
      <c r="AD23" s="90">
        <v>16</v>
      </c>
      <c r="AE23" s="46">
        <f t="shared" si="0"/>
        <v>49.78944413250982</v>
      </c>
      <c r="AF23" s="18">
        <v>41</v>
      </c>
      <c r="AG23" s="205">
        <f>30/50*100</f>
        <v>60</v>
      </c>
      <c r="AH23" s="90">
        <v>60</v>
      </c>
      <c r="AI23" s="90">
        <v>16</v>
      </c>
      <c r="AJ23" s="46">
        <f t="shared" si="11"/>
        <v>26.666666666666668</v>
      </c>
      <c r="AK23" s="18">
        <v>44</v>
      </c>
      <c r="AL23" s="205">
        <f t="shared" si="12"/>
        <v>73.33333333333333</v>
      </c>
      <c r="AM23" s="55">
        <v>127</v>
      </c>
      <c r="AN23" s="18">
        <v>39</v>
      </c>
      <c r="AO23" s="46">
        <f t="shared" si="13"/>
        <v>30.708661417322837</v>
      </c>
      <c r="AP23" s="18">
        <v>88</v>
      </c>
      <c r="AQ23" s="205">
        <f t="shared" si="14"/>
        <v>69.29133858267717</v>
      </c>
      <c r="AR23" s="45">
        <v>58</v>
      </c>
      <c r="AS23" s="90">
        <v>19</v>
      </c>
      <c r="AT23" s="46">
        <f t="shared" si="15"/>
        <v>32.758620689655174</v>
      </c>
      <c r="AU23" s="177">
        <v>39</v>
      </c>
      <c r="AV23" s="205">
        <f t="shared" si="16"/>
        <v>67.24137931034483</v>
      </c>
      <c r="AW23" s="169">
        <v>161</v>
      </c>
      <c r="AX23" s="18">
        <v>60</v>
      </c>
      <c r="AY23" s="43">
        <f t="shared" si="17"/>
        <v>37.267080745341616</v>
      </c>
      <c r="AZ23" s="18">
        <v>101</v>
      </c>
      <c r="BA23" s="192">
        <f t="shared" si="18"/>
        <v>62.732919254658384</v>
      </c>
      <c r="BB23" s="90">
        <v>110</v>
      </c>
      <c r="BC23" s="90">
        <v>33</v>
      </c>
      <c r="BD23" s="46">
        <f t="shared" si="19"/>
        <v>30</v>
      </c>
      <c r="BE23" s="56">
        <v>77</v>
      </c>
      <c r="BF23" s="205">
        <f t="shared" si="20"/>
        <v>70</v>
      </c>
      <c r="BG23" s="45">
        <v>92</v>
      </c>
      <c r="BH23" s="170">
        <v>26</v>
      </c>
      <c r="BI23" s="50">
        <f t="shared" si="21"/>
        <v>28.26086956521739</v>
      </c>
      <c r="BJ23" s="18">
        <v>66</v>
      </c>
      <c r="BK23" s="51">
        <f t="shared" si="22"/>
        <v>71.73913043478261</v>
      </c>
      <c r="BL23" s="56">
        <v>211</v>
      </c>
      <c r="BM23" s="276">
        <v>60</v>
      </c>
      <c r="BN23" s="43">
        <f t="shared" si="23"/>
        <v>28.436018957345972</v>
      </c>
      <c r="BO23" s="18">
        <v>151</v>
      </c>
      <c r="BP23" s="44">
        <f t="shared" si="24"/>
        <v>71.56398104265402</v>
      </c>
      <c r="BQ23" s="45">
        <v>115</v>
      </c>
      <c r="BR23" s="277">
        <v>40</v>
      </c>
      <c r="BS23" s="43">
        <f t="shared" si="25"/>
        <v>34.78260869565217</v>
      </c>
      <c r="BT23" s="277">
        <v>75</v>
      </c>
      <c r="BU23" s="192">
        <f t="shared" si="26"/>
        <v>65.21739130434783</v>
      </c>
      <c r="BV23" s="45">
        <v>171</v>
      </c>
      <c r="BW23" s="90">
        <v>64</v>
      </c>
      <c r="BX23" s="43">
        <f t="shared" si="27"/>
        <v>37.42690058479532</v>
      </c>
      <c r="BY23" s="283">
        <v>107</v>
      </c>
      <c r="BZ23" s="44">
        <f t="shared" si="28"/>
        <v>62.57309941520468</v>
      </c>
      <c r="CA23" s="45">
        <v>129</v>
      </c>
      <c r="CB23" s="18">
        <v>40</v>
      </c>
      <c r="CC23" s="46">
        <f t="shared" si="29"/>
        <v>31.007751937984494</v>
      </c>
      <c r="CD23" s="18">
        <v>89</v>
      </c>
      <c r="CE23" s="52">
        <f t="shared" si="30"/>
        <v>68.9922480620155</v>
      </c>
      <c r="CF23" s="39">
        <f t="shared" si="32"/>
        <v>3953</v>
      </c>
      <c r="CG23" s="40">
        <f t="shared" si="31"/>
        <v>0.3148925119628087</v>
      </c>
      <c r="CH23" s="41" t="s">
        <v>77</v>
      </c>
    </row>
    <row r="24" spans="1:86" ht="19.5" customHeight="1" thickBot="1">
      <c r="A24" s="864" t="s">
        <v>78</v>
      </c>
      <c r="B24" s="865"/>
      <c r="C24" s="866"/>
      <c r="D24" s="56">
        <v>314</v>
      </c>
      <c r="E24" s="56">
        <v>75</v>
      </c>
      <c r="F24" s="195">
        <f t="shared" si="2"/>
        <v>23.88535031847134</v>
      </c>
      <c r="G24" s="287">
        <v>239</v>
      </c>
      <c r="H24" s="193">
        <f t="shared" si="3"/>
        <v>76.11464968152866</v>
      </c>
      <c r="I24" s="288">
        <v>280</v>
      </c>
      <c r="J24" s="287">
        <v>60</v>
      </c>
      <c r="K24" s="195">
        <f t="shared" si="4"/>
        <v>21.428571428571427</v>
      </c>
      <c r="L24" s="287">
        <v>220</v>
      </c>
      <c r="M24" s="193">
        <f t="shared" si="5"/>
        <v>78.57142857142857</v>
      </c>
      <c r="N24" s="288">
        <v>10</v>
      </c>
      <c r="O24" s="287">
        <v>2</v>
      </c>
      <c r="P24" s="186">
        <f>O24/N24*100</f>
        <v>20</v>
      </c>
      <c r="Q24" s="76">
        <v>8</v>
      </c>
      <c r="R24" s="294">
        <f t="shared" si="6"/>
        <v>80</v>
      </c>
      <c r="S24" s="289">
        <v>37</v>
      </c>
      <c r="T24" s="233">
        <v>11</v>
      </c>
      <c r="U24" s="195">
        <f t="shared" si="7"/>
        <v>29.72972972972973</v>
      </c>
      <c r="V24" s="76">
        <v>26</v>
      </c>
      <c r="W24" s="193">
        <f t="shared" si="8"/>
        <v>70.27027027027027</v>
      </c>
      <c r="X24" s="290">
        <v>60</v>
      </c>
      <c r="Y24" s="287">
        <v>10</v>
      </c>
      <c r="Z24" s="195">
        <f t="shared" si="9"/>
        <v>16.666666666666664</v>
      </c>
      <c r="AA24" s="287">
        <v>50</v>
      </c>
      <c r="AB24" s="193">
        <f t="shared" si="10"/>
        <v>83.33333333333334</v>
      </c>
      <c r="AC24" s="290">
        <v>19</v>
      </c>
      <c r="AD24" s="287">
        <v>4</v>
      </c>
      <c r="AE24" s="186">
        <f>3/17*100</f>
        <v>17.647058823529413</v>
      </c>
      <c r="AF24" s="291">
        <v>15</v>
      </c>
      <c r="AG24" s="210">
        <f>14/17.65*100</f>
        <v>79.3201133144476</v>
      </c>
      <c r="AH24" s="290">
        <v>18</v>
      </c>
      <c r="AI24" s="287">
        <v>2</v>
      </c>
      <c r="AJ24" s="186">
        <f t="shared" si="11"/>
        <v>11.11111111111111</v>
      </c>
      <c r="AK24" s="287">
        <v>16</v>
      </c>
      <c r="AL24" s="206">
        <f t="shared" si="12"/>
        <v>88.88888888888889</v>
      </c>
      <c r="AM24" s="55">
        <v>43</v>
      </c>
      <c r="AN24" s="76">
        <v>12</v>
      </c>
      <c r="AO24" s="186">
        <f t="shared" si="13"/>
        <v>27.906976744186046</v>
      </c>
      <c r="AP24" s="76">
        <v>31</v>
      </c>
      <c r="AQ24" s="210">
        <f t="shared" si="14"/>
        <v>72.09302325581395</v>
      </c>
      <c r="AR24" s="289">
        <v>16</v>
      </c>
      <c r="AS24" s="233">
        <v>2</v>
      </c>
      <c r="AT24" s="186">
        <f t="shared" si="15"/>
        <v>12.5</v>
      </c>
      <c r="AU24" s="76">
        <v>14</v>
      </c>
      <c r="AV24" s="210">
        <f t="shared" si="16"/>
        <v>87.5</v>
      </c>
      <c r="AW24" s="290">
        <v>26</v>
      </c>
      <c r="AX24" s="287">
        <v>8</v>
      </c>
      <c r="AY24" s="195">
        <f t="shared" si="17"/>
        <v>30.76923076923077</v>
      </c>
      <c r="AZ24" s="76">
        <v>18</v>
      </c>
      <c r="BA24" s="193">
        <f t="shared" si="18"/>
        <v>69.23076923076923</v>
      </c>
      <c r="BB24" s="288">
        <v>36</v>
      </c>
      <c r="BC24" s="290">
        <v>6</v>
      </c>
      <c r="BD24" s="186">
        <f t="shared" si="19"/>
        <v>16.666666666666664</v>
      </c>
      <c r="BE24" s="76">
        <v>30</v>
      </c>
      <c r="BF24" s="210">
        <f t="shared" si="20"/>
        <v>83.33333333333334</v>
      </c>
      <c r="BG24" s="289">
        <v>28</v>
      </c>
      <c r="BH24" s="287">
        <v>4</v>
      </c>
      <c r="BI24" s="211">
        <f t="shared" si="21"/>
        <v>14.285714285714285</v>
      </c>
      <c r="BJ24" s="287">
        <v>24</v>
      </c>
      <c r="BK24" s="215">
        <f t="shared" si="22"/>
        <v>85.71428571428571</v>
      </c>
      <c r="BL24" s="76">
        <v>57</v>
      </c>
      <c r="BM24" s="233">
        <v>15</v>
      </c>
      <c r="BN24" s="57">
        <f t="shared" si="23"/>
        <v>26.31578947368421</v>
      </c>
      <c r="BO24" s="291">
        <v>42</v>
      </c>
      <c r="BP24" s="297">
        <f t="shared" si="24"/>
        <v>73.68421052631578</v>
      </c>
      <c r="BQ24" s="289">
        <v>25</v>
      </c>
      <c r="BR24" s="292">
        <v>4</v>
      </c>
      <c r="BS24" s="195">
        <f t="shared" si="25"/>
        <v>16</v>
      </c>
      <c r="BT24" s="292">
        <v>21</v>
      </c>
      <c r="BU24" s="193">
        <f t="shared" si="26"/>
        <v>84</v>
      </c>
      <c r="BV24" s="289">
        <v>45</v>
      </c>
      <c r="BW24" s="233">
        <v>6</v>
      </c>
      <c r="BX24" s="195">
        <f t="shared" si="27"/>
        <v>13.333333333333334</v>
      </c>
      <c r="BY24" s="291">
        <v>39</v>
      </c>
      <c r="BZ24" s="301">
        <f t="shared" si="28"/>
        <v>86.66666666666667</v>
      </c>
      <c r="CA24" s="289">
        <v>35</v>
      </c>
      <c r="CB24" s="76">
        <v>8</v>
      </c>
      <c r="CC24" s="186">
        <f t="shared" si="29"/>
        <v>22.857142857142858</v>
      </c>
      <c r="CD24" s="76">
        <v>27</v>
      </c>
      <c r="CE24" s="187">
        <f t="shared" si="30"/>
        <v>77.14285714285715</v>
      </c>
      <c r="CF24" s="39">
        <f t="shared" si="32"/>
        <v>1049</v>
      </c>
      <c r="CG24" s="188">
        <f t="shared" si="31"/>
        <v>0.08356241969364694</v>
      </c>
      <c r="CH24" s="189" t="s">
        <v>78</v>
      </c>
    </row>
    <row r="25" spans="1:88" ht="19.5" customHeight="1" thickBot="1">
      <c r="A25" s="867" t="s">
        <v>55</v>
      </c>
      <c r="B25" s="868"/>
      <c r="C25" s="871"/>
      <c r="D25" s="68">
        <v>369272</v>
      </c>
      <c r="E25" s="257">
        <v>184389</v>
      </c>
      <c r="F25" s="256">
        <f t="shared" si="2"/>
        <v>49.93311163586733</v>
      </c>
      <c r="G25" s="252">
        <v>184883</v>
      </c>
      <c r="H25" s="194">
        <f t="shared" si="3"/>
        <v>50.066888364132666</v>
      </c>
      <c r="I25" s="251">
        <v>492013</v>
      </c>
      <c r="J25" s="252">
        <v>247069</v>
      </c>
      <c r="K25" s="196">
        <f t="shared" si="4"/>
        <v>50.21594957856804</v>
      </c>
      <c r="L25" s="252">
        <v>244944</v>
      </c>
      <c r="M25" s="194">
        <f t="shared" si="5"/>
        <v>49.78405042143195</v>
      </c>
      <c r="N25" s="251">
        <v>6952</v>
      </c>
      <c r="O25" s="252">
        <v>3462</v>
      </c>
      <c r="P25" s="184">
        <f>O25/N25*100</f>
        <v>49.798619102416566</v>
      </c>
      <c r="Q25" s="252">
        <v>3490</v>
      </c>
      <c r="R25" s="207">
        <f t="shared" si="6"/>
        <v>50.20138089758343</v>
      </c>
      <c r="S25" s="253">
        <v>30971</v>
      </c>
      <c r="T25" s="252">
        <v>15408</v>
      </c>
      <c r="U25" s="196">
        <f t="shared" si="7"/>
        <v>49.74976591004488</v>
      </c>
      <c r="V25" s="252">
        <v>15563</v>
      </c>
      <c r="W25" s="97">
        <f t="shared" si="8"/>
        <v>50.250234089955114</v>
      </c>
      <c r="X25" s="253">
        <v>64908</v>
      </c>
      <c r="Y25" s="252">
        <v>32683</v>
      </c>
      <c r="Z25" s="196">
        <f t="shared" si="9"/>
        <v>50.35280704997843</v>
      </c>
      <c r="AA25" s="252">
        <v>32225</v>
      </c>
      <c r="AB25" s="194">
        <f t="shared" si="10"/>
        <v>49.64719295002157</v>
      </c>
      <c r="AC25" s="253">
        <v>7124</v>
      </c>
      <c r="AD25" s="252">
        <v>3547</v>
      </c>
      <c r="AE25" s="184">
        <f>0.494674887892377*100</f>
        <v>49.4674887892377</v>
      </c>
      <c r="AF25" s="252">
        <v>3577</v>
      </c>
      <c r="AG25" s="207">
        <f>3606/7136*100</f>
        <v>50.53251121076233</v>
      </c>
      <c r="AH25" s="253">
        <v>12480</v>
      </c>
      <c r="AI25" s="252">
        <v>6211</v>
      </c>
      <c r="AJ25" s="184">
        <f t="shared" si="11"/>
        <v>49.767628205128204</v>
      </c>
      <c r="AK25" s="252">
        <v>6269</v>
      </c>
      <c r="AL25" s="258">
        <f t="shared" si="12"/>
        <v>50.2323717948718</v>
      </c>
      <c r="AM25" s="259">
        <v>23771</v>
      </c>
      <c r="AN25" s="252">
        <v>12035</v>
      </c>
      <c r="AO25" s="184">
        <f t="shared" si="13"/>
        <v>50.62891758865845</v>
      </c>
      <c r="AP25" s="252">
        <v>11736</v>
      </c>
      <c r="AQ25" s="207">
        <f t="shared" si="14"/>
        <v>49.37108241134155</v>
      </c>
      <c r="AR25" s="251">
        <v>4254</v>
      </c>
      <c r="AS25" s="252">
        <v>2038</v>
      </c>
      <c r="AT25" s="184">
        <f t="shared" si="15"/>
        <v>47.90785143394452</v>
      </c>
      <c r="AU25" s="217">
        <v>2571</v>
      </c>
      <c r="AV25" s="207">
        <f t="shared" si="16"/>
        <v>60.43723554301833</v>
      </c>
      <c r="AW25" s="252">
        <v>27743</v>
      </c>
      <c r="AX25" s="252">
        <v>14037</v>
      </c>
      <c r="AY25" s="196">
        <f t="shared" si="17"/>
        <v>50.596546876689615</v>
      </c>
      <c r="AZ25" s="252">
        <v>13706</v>
      </c>
      <c r="BA25" s="194">
        <f t="shared" si="18"/>
        <v>49.403453123310385</v>
      </c>
      <c r="BB25" s="252">
        <v>15892</v>
      </c>
      <c r="BC25" s="252">
        <v>7943</v>
      </c>
      <c r="BD25" s="184">
        <f t="shared" si="19"/>
        <v>49.98112257739743</v>
      </c>
      <c r="BE25" s="252">
        <v>7949</v>
      </c>
      <c r="BF25" s="207">
        <f t="shared" si="20"/>
        <v>50.01887742260257</v>
      </c>
      <c r="BG25" s="252">
        <v>11231</v>
      </c>
      <c r="BH25" s="252">
        <v>5608</v>
      </c>
      <c r="BI25" s="208">
        <f t="shared" si="21"/>
        <v>49.93322055026266</v>
      </c>
      <c r="BJ25" s="252">
        <v>5623</v>
      </c>
      <c r="BK25" s="209">
        <f t="shared" si="22"/>
        <v>50.06677944973733</v>
      </c>
      <c r="BL25" s="252">
        <v>107561</v>
      </c>
      <c r="BM25" s="252">
        <v>55815</v>
      </c>
      <c r="BN25" s="69">
        <f t="shared" si="23"/>
        <v>51.891484831862854</v>
      </c>
      <c r="BO25" s="252">
        <v>51746</v>
      </c>
      <c r="BP25" s="194">
        <f t="shared" si="24"/>
        <v>48.10851516813715</v>
      </c>
      <c r="BQ25" s="252">
        <v>26539</v>
      </c>
      <c r="BR25" s="252">
        <v>13504</v>
      </c>
      <c r="BS25" s="196">
        <f t="shared" si="25"/>
        <v>50.88360526018313</v>
      </c>
      <c r="BT25" s="252">
        <v>13035</v>
      </c>
      <c r="BU25" s="194">
        <f t="shared" si="26"/>
        <v>49.11639473981687</v>
      </c>
      <c r="BV25" s="251">
        <v>37882</v>
      </c>
      <c r="BW25" s="252">
        <v>19101</v>
      </c>
      <c r="BX25" s="196">
        <f t="shared" si="27"/>
        <v>50.422364183517246</v>
      </c>
      <c r="BY25" s="252">
        <v>18781</v>
      </c>
      <c r="BZ25" s="194">
        <f t="shared" si="28"/>
        <v>49.57763581648276</v>
      </c>
      <c r="CA25" s="252">
        <v>16756</v>
      </c>
      <c r="CB25" s="252">
        <v>8315</v>
      </c>
      <c r="CC25" s="184">
        <f t="shared" si="29"/>
        <v>49.62401527810933</v>
      </c>
      <c r="CD25" s="252">
        <v>8441</v>
      </c>
      <c r="CE25" s="254">
        <f t="shared" si="30"/>
        <v>50.37598472189067</v>
      </c>
      <c r="CF25" s="255">
        <v>1255349</v>
      </c>
      <c r="CG25" s="254">
        <f t="shared" si="31"/>
        <v>100</v>
      </c>
      <c r="CH25" s="185"/>
      <c r="CI25" s="71"/>
      <c r="CJ25" s="71"/>
    </row>
    <row r="26" spans="1:86" ht="15" customHeight="1" thickTop="1">
      <c r="A26" s="872"/>
      <c r="B26" s="872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872"/>
      <c r="AM26" s="872"/>
      <c r="AN26" s="872"/>
      <c r="AO26" s="872"/>
      <c r="AP26" s="872"/>
      <c r="AQ26" s="872"/>
      <c r="AR26" s="872"/>
      <c r="AS26" s="872"/>
      <c r="AT26" s="872"/>
      <c r="AU26" s="872"/>
      <c r="AV26" s="872"/>
      <c r="AW26" s="872"/>
      <c r="AX26" s="872"/>
      <c r="AY26" s="872"/>
      <c r="AZ26" s="872"/>
      <c r="BA26" s="872"/>
      <c r="BB26" s="872"/>
      <c r="BC26" s="872"/>
      <c r="BD26" s="872"/>
      <c r="BE26" s="872"/>
      <c r="BF26" s="872"/>
      <c r="BG26" s="872"/>
      <c r="BH26" s="872"/>
      <c r="BI26" s="872"/>
      <c r="BJ26" s="872"/>
      <c r="BK26" s="872"/>
      <c r="BL26" s="872"/>
      <c r="BM26" s="872"/>
      <c r="BN26" s="872"/>
      <c r="BO26" s="872"/>
      <c r="BP26" s="872"/>
      <c r="BQ26" s="872"/>
      <c r="BR26" s="872"/>
      <c r="BS26" s="872"/>
      <c r="BT26" s="872"/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  <c r="CE26" s="872"/>
      <c r="CF26" s="872"/>
      <c r="CG26" s="872"/>
      <c r="CH26" s="872"/>
    </row>
    <row r="27" spans="1:30" ht="15" customHeight="1">
      <c r="A27" s="791" t="s">
        <v>184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AB27" s="96"/>
      <c r="AC27" s="177"/>
      <c r="AD27" s="177"/>
    </row>
    <row r="28" spans="1:30" ht="15" customHeight="1">
      <c r="A28" s="791" t="s">
        <v>180</v>
      </c>
      <c r="B28" s="791"/>
      <c r="C28" s="791"/>
      <c r="D28" s="791"/>
      <c r="E28" s="791"/>
      <c r="F28" s="791"/>
      <c r="G28" s="791"/>
      <c r="H28" s="791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AB28" s="96"/>
      <c r="AC28" s="177"/>
      <c r="AD28" s="177"/>
    </row>
    <row r="29" spans="1:89" ht="15" customHeight="1">
      <c r="A29" s="791" t="s">
        <v>181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AB29" s="96"/>
      <c r="AC29" s="178"/>
      <c r="AD29" s="178"/>
      <c r="BO29" s="791"/>
      <c r="BP29" s="791"/>
      <c r="BQ29" s="791"/>
      <c r="BR29" s="791"/>
      <c r="BS29" s="791"/>
      <c r="BT29" s="791"/>
      <c r="BU29" s="791"/>
      <c r="BV29" s="791"/>
      <c r="BW29" s="791"/>
      <c r="BX29" s="791"/>
      <c r="BY29" s="791"/>
      <c r="BZ29" s="791"/>
      <c r="CA29" s="791"/>
      <c r="CB29" s="791"/>
      <c r="CC29" s="791"/>
      <c r="CD29" s="791"/>
      <c r="CE29" s="791"/>
      <c r="CF29" s="791"/>
      <c r="CG29" s="791"/>
      <c r="CH29" s="791"/>
      <c r="CI29" s="791"/>
      <c r="CJ29" s="791"/>
      <c r="CK29" s="791"/>
    </row>
    <row r="30" spans="1:89" ht="12.7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AB30" s="96"/>
      <c r="AC30" s="178"/>
      <c r="AD30" s="178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</row>
    <row r="31" spans="1:89" ht="12.7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AB31" s="96"/>
      <c r="AC31" s="178"/>
      <c r="AD31" s="178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</row>
    <row r="35" ht="12.75">
      <c r="J35" s="23" t="s">
        <v>15</v>
      </c>
    </row>
    <row r="37" spans="10:12" ht="12.75">
      <c r="J37" s="25"/>
      <c r="L37" s="25"/>
    </row>
  </sheetData>
  <sheetProtection/>
  <mergeCells count="47">
    <mergeCell ref="A24:C24"/>
    <mergeCell ref="A25:C25"/>
    <mergeCell ref="A27:T27"/>
    <mergeCell ref="A29:T29"/>
    <mergeCell ref="BO29:CK29"/>
    <mergeCell ref="A28:H28"/>
    <mergeCell ref="A26:CH26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BQ4:BU4"/>
    <mergeCell ref="BV4:BZ4"/>
    <mergeCell ref="CA4:CE4"/>
    <mergeCell ref="CF4:CF5"/>
    <mergeCell ref="CG4:CG5"/>
    <mergeCell ref="CH4:CH5"/>
    <mergeCell ref="AM4:AQ4"/>
    <mergeCell ref="AR4:AV4"/>
    <mergeCell ref="AW4:BA4"/>
    <mergeCell ref="BB4:BF4"/>
    <mergeCell ref="BG4:BK4"/>
    <mergeCell ref="BL4:BP4"/>
    <mergeCell ref="A2:CH2"/>
    <mergeCell ref="A3:CH3"/>
    <mergeCell ref="A4:C5"/>
    <mergeCell ref="D4:H4"/>
    <mergeCell ref="I4:M4"/>
    <mergeCell ref="N4:R4"/>
    <mergeCell ref="S4:W4"/>
    <mergeCell ref="X4:AB4"/>
    <mergeCell ref="AC4:AG4"/>
    <mergeCell ref="AH4:AL4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ignoredErrors>
    <ignoredError sqref="CH8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35"/>
  <sheetViews>
    <sheetView zoomScalePageLayoutView="0" workbookViewId="0" topLeftCell="A1">
      <selection activeCell="A2" sqref="A2:CH2"/>
    </sheetView>
  </sheetViews>
  <sheetFormatPr defaultColWidth="9.00390625" defaultRowHeight="12.75"/>
  <cols>
    <col min="84" max="84" width="9.7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33" t="s">
        <v>179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5"/>
    </row>
    <row r="3" spans="1:86" ht="30.75" customHeight="1" thickBot="1">
      <c r="A3" s="836" t="s">
        <v>183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837"/>
      <c r="BW3" s="837"/>
      <c r="BX3" s="837"/>
      <c r="BY3" s="837"/>
      <c r="BZ3" s="837"/>
      <c r="CA3" s="837"/>
      <c r="CB3" s="837"/>
      <c r="CC3" s="837"/>
      <c r="CD3" s="837"/>
      <c r="CE3" s="837"/>
      <c r="CF3" s="837"/>
      <c r="CG3" s="837"/>
      <c r="CH3" s="838"/>
    </row>
    <row r="4" spans="1:88" ht="13.5" customHeight="1" thickBot="1">
      <c r="A4" s="839" t="s">
        <v>80</v>
      </c>
      <c r="B4" s="840"/>
      <c r="C4" s="841"/>
      <c r="D4" s="845" t="s">
        <v>4</v>
      </c>
      <c r="E4" s="845"/>
      <c r="F4" s="845"/>
      <c r="G4" s="845"/>
      <c r="H4" s="845"/>
      <c r="I4" s="846" t="s">
        <v>7</v>
      </c>
      <c r="J4" s="845"/>
      <c r="K4" s="845"/>
      <c r="L4" s="845"/>
      <c r="M4" s="847"/>
      <c r="N4" s="845" t="s">
        <v>81</v>
      </c>
      <c r="O4" s="845"/>
      <c r="P4" s="845"/>
      <c r="Q4" s="845"/>
      <c r="R4" s="845"/>
      <c r="S4" s="846" t="s">
        <v>82</v>
      </c>
      <c r="T4" s="845"/>
      <c r="U4" s="845"/>
      <c r="V4" s="845"/>
      <c r="W4" s="847"/>
      <c r="X4" s="845" t="s">
        <v>3</v>
      </c>
      <c r="Y4" s="845"/>
      <c r="Z4" s="845"/>
      <c r="AA4" s="845"/>
      <c r="AB4" s="845"/>
      <c r="AC4" s="846" t="s">
        <v>9</v>
      </c>
      <c r="AD4" s="845"/>
      <c r="AE4" s="845"/>
      <c r="AF4" s="845"/>
      <c r="AG4" s="847"/>
      <c r="AH4" s="845" t="s">
        <v>83</v>
      </c>
      <c r="AI4" s="845"/>
      <c r="AJ4" s="845"/>
      <c r="AK4" s="845"/>
      <c r="AL4" s="845"/>
      <c r="AM4" s="846" t="s">
        <v>2</v>
      </c>
      <c r="AN4" s="845"/>
      <c r="AO4" s="845"/>
      <c r="AP4" s="845"/>
      <c r="AQ4" s="847"/>
      <c r="AR4" s="845" t="s">
        <v>84</v>
      </c>
      <c r="AS4" s="845"/>
      <c r="AT4" s="845"/>
      <c r="AU4" s="845"/>
      <c r="AV4" s="845"/>
      <c r="AW4" s="846" t="s">
        <v>85</v>
      </c>
      <c r="AX4" s="845"/>
      <c r="AY4" s="845"/>
      <c r="AZ4" s="845"/>
      <c r="BA4" s="847"/>
      <c r="BB4" s="845" t="s">
        <v>86</v>
      </c>
      <c r="BC4" s="845"/>
      <c r="BD4" s="845"/>
      <c r="BE4" s="845"/>
      <c r="BF4" s="845"/>
      <c r="BG4" s="846" t="s">
        <v>87</v>
      </c>
      <c r="BH4" s="845"/>
      <c r="BI4" s="845"/>
      <c r="BJ4" s="845"/>
      <c r="BK4" s="847"/>
      <c r="BL4" s="845" t="s">
        <v>8</v>
      </c>
      <c r="BM4" s="845"/>
      <c r="BN4" s="845"/>
      <c r="BO4" s="845"/>
      <c r="BP4" s="845"/>
      <c r="BQ4" s="846" t="s">
        <v>6</v>
      </c>
      <c r="BR4" s="845"/>
      <c r="BS4" s="845"/>
      <c r="BT4" s="845"/>
      <c r="BU4" s="847"/>
      <c r="BV4" s="845" t="s">
        <v>88</v>
      </c>
      <c r="BW4" s="845"/>
      <c r="BX4" s="845"/>
      <c r="BY4" s="845"/>
      <c r="BZ4" s="845"/>
      <c r="CA4" s="846" t="s">
        <v>5</v>
      </c>
      <c r="CB4" s="845"/>
      <c r="CC4" s="845"/>
      <c r="CD4" s="845"/>
      <c r="CE4" s="847"/>
      <c r="CF4" s="848" t="s">
        <v>89</v>
      </c>
      <c r="CG4" s="850" t="s">
        <v>90</v>
      </c>
      <c r="CH4" s="852" t="s">
        <v>80</v>
      </c>
      <c r="CI4" s="26"/>
      <c r="CJ4" s="26"/>
    </row>
    <row r="5" spans="1:88" ht="39" thickBot="1">
      <c r="A5" s="842"/>
      <c r="B5" s="843"/>
      <c r="C5" s="843"/>
      <c r="D5" s="345" t="s">
        <v>55</v>
      </c>
      <c r="E5" s="349" t="s">
        <v>56</v>
      </c>
      <c r="F5" s="350" t="s">
        <v>91</v>
      </c>
      <c r="G5" s="342" t="s">
        <v>58</v>
      </c>
      <c r="H5" s="351" t="s">
        <v>92</v>
      </c>
      <c r="I5" s="345" t="s">
        <v>55</v>
      </c>
      <c r="J5" s="342" t="s">
        <v>56</v>
      </c>
      <c r="K5" s="352" t="s">
        <v>91</v>
      </c>
      <c r="L5" s="349" t="s">
        <v>58</v>
      </c>
      <c r="M5" s="353" t="s">
        <v>92</v>
      </c>
      <c r="N5" s="345" t="s">
        <v>55</v>
      </c>
      <c r="O5" s="349" t="s">
        <v>56</v>
      </c>
      <c r="P5" s="350" t="s">
        <v>91</v>
      </c>
      <c r="Q5" s="342" t="s">
        <v>58</v>
      </c>
      <c r="R5" s="354" t="s">
        <v>92</v>
      </c>
      <c r="S5" s="345" t="s">
        <v>55</v>
      </c>
      <c r="T5" s="349" t="s">
        <v>56</v>
      </c>
      <c r="U5" s="350" t="s">
        <v>91</v>
      </c>
      <c r="V5" s="349" t="s">
        <v>58</v>
      </c>
      <c r="W5" s="348" t="s">
        <v>92</v>
      </c>
      <c r="X5" s="345" t="s">
        <v>55</v>
      </c>
      <c r="Y5" s="349" t="s">
        <v>56</v>
      </c>
      <c r="Z5" s="350" t="s">
        <v>91</v>
      </c>
      <c r="AA5" s="349" t="s">
        <v>58</v>
      </c>
      <c r="AB5" s="351" t="s">
        <v>92</v>
      </c>
      <c r="AC5" s="345" t="s">
        <v>55</v>
      </c>
      <c r="AD5" s="349" t="s">
        <v>56</v>
      </c>
      <c r="AE5" s="343" t="s">
        <v>91</v>
      </c>
      <c r="AF5" s="342" t="s">
        <v>58</v>
      </c>
      <c r="AG5" s="353" t="s">
        <v>92</v>
      </c>
      <c r="AH5" s="349" t="s">
        <v>55</v>
      </c>
      <c r="AI5" s="349" t="s">
        <v>56</v>
      </c>
      <c r="AJ5" s="350" t="s">
        <v>91</v>
      </c>
      <c r="AK5" s="349" t="s">
        <v>58</v>
      </c>
      <c r="AL5" s="353" t="s">
        <v>92</v>
      </c>
      <c r="AM5" s="349" t="s">
        <v>55</v>
      </c>
      <c r="AN5" s="349" t="s">
        <v>56</v>
      </c>
      <c r="AO5" s="350" t="s">
        <v>91</v>
      </c>
      <c r="AP5" s="349" t="s">
        <v>58</v>
      </c>
      <c r="AQ5" s="351" t="s">
        <v>92</v>
      </c>
      <c r="AR5" s="345" t="s">
        <v>55</v>
      </c>
      <c r="AS5" s="349" t="s">
        <v>56</v>
      </c>
      <c r="AT5" s="350" t="s">
        <v>91</v>
      </c>
      <c r="AU5" s="349" t="s">
        <v>58</v>
      </c>
      <c r="AV5" s="353" t="s">
        <v>92</v>
      </c>
      <c r="AW5" s="349" t="s">
        <v>55</v>
      </c>
      <c r="AX5" s="349" t="s">
        <v>56</v>
      </c>
      <c r="AY5" s="350" t="s">
        <v>91</v>
      </c>
      <c r="AZ5" s="349" t="s">
        <v>58</v>
      </c>
      <c r="BA5" s="353" t="s">
        <v>92</v>
      </c>
      <c r="BB5" s="349" t="s">
        <v>55</v>
      </c>
      <c r="BC5" s="349" t="s">
        <v>56</v>
      </c>
      <c r="BD5" s="350" t="s">
        <v>91</v>
      </c>
      <c r="BE5" s="342" t="s">
        <v>58</v>
      </c>
      <c r="BF5" s="351" t="s">
        <v>92</v>
      </c>
      <c r="BG5" s="345" t="s">
        <v>55</v>
      </c>
      <c r="BH5" s="349" t="s">
        <v>56</v>
      </c>
      <c r="BI5" s="350" t="s">
        <v>91</v>
      </c>
      <c r="BJ5" s="349" t="s">
        <v>58</v>
      </c>
      <c r="BK5" s="351" t="s">
        <v>92</v>
      </c>
      <c r="BL5" s="349" t="s">
        <v>55</v>
      </c>
      <c r="BM5" s="349" t="s">
        <v>56</v>
      </c>
      <c r="BN5" s="350" t="s">
        <v>91</v>
      </c>
      <c r="BO5" s="349" t="s">
        <v>58</v>
      </c>
      <c r="BP5" s="351" t="s">
        <v>92</v>
      </c>
      <c r="BQ5" s="347" t="s">
        <v>55</v>
      </c>
      <c r="BR5" s="341" t="s">
        <v>56</v>
      </c>
      <c r="BS5" s="343" t="s">
        <v>91</v>
      </c>
      <c r="BT5" s="341" t="s">
        <v>58</v>
      </c>
      <c r="BU5" s="348" t="s">
        <v>92</v>
      </c>
      <c r="BV5" s="355" t="s">
        <v>55</v>
      </c>
      <c r="BW5" s="356" t="s">
        <v>56</v>
      </c>
      <c r="BX5" s="357" t="s">
        <v>91</v>
      </c>
      <c r="BY5" s="356" t="s">
        <v>58</v>
      </c>
      <c r="BZ5" s="346" t="s">
        <v>92</v>
      </c>
      <c r="CA5" s="356" t="s">
        <v>55</v>
      </c>
      <c r="CB5" s="356" t="s">
        <v>56</v>
      </c>
      <c r="CC5" s="358" t="s">
        <v>91</v>
      </c>
      <c r="CD5" s="356" t="s">
        <v>58</v>
      </c>
      <c r="CE5" s="359" t="s">
        <v>92</v>
      </c>
      <c r="CF5" s="849"/>
      <c r="CG5" s="851"/>
      <c r="CH5" s="853"/>
      <c r="CI5" s="26"/>
      <c r="CJ5" s="26"/>
    </row>
    <row r="6" spans="1:86" ht="19.5" customHeight="1">
      <c r="A6" s="854" t="s">
        <v>60</v>
      </c>
      <c r="B6" s="855"/>
      <c r="C6" s="856"/>
      <c r="D6" s="261">
        <v>31856</v>
      </c>
      <c r="E6" s="261">
        <v>16467</v>
      </c>
      <c r="F6" s="191">
        <f>E6/D6*100</f>
        <v>51.69198895027625</v>
      </c>
      <c r="G6" s="261">
        <v>15389</v>
      </c>
      <c r="H6" s="200">
        <f>G6/D6*100</f>
        <v>48.30801104972376</v>
      </c>
      <c r="I6" s="27">
        <v>46945</v>
      </c>
      <c r="J6" s="232">
        <v>24181</v>
      </c>
      <c r="K6" s="191">
        <f>J6/I6*100</f>
        <v>51.50921290872298</v>
      </c>
      <c r="L6" s="261">
        <v>22764</v>
      </c>
      <c r="M6" s="200">
        <f>L6/I6*100</f>
        <v>48.49078709127703</v>
      </c>
      <c r="N6" s="262">
        <v>354</v>
      </c>
      <c r="O6" s="262">
        <v>175</v>
      </c>
      <c r="P6" s="190">
        <f>O6/N6*100</f>
        <v>49.43502824858757</v>
      </c>
      <c r="Q6" s="177">
        <v>179</v>
      </c>
      <c r="R6" s="33">
        <f>Q6/N6*100</f>
        <v>50.56497175141242</v>
      </c>
      <c r="S6" s="27">
        <v>2375</v>
      </c>
      <c r="T6" s="263">
        <v>1181</v>
      </c>
      <c r="U6" s="28">
        <f>T6/S6*100</f>
        <v>49.72631578947369</v>
      </c>
      <c r="V6" s="232">
        <v>1194</v>
      </c>
      <c r="W6" s="260">
        <f>V6/S6*100</f>
        <v>50.27368421052631</v>
      </c>
      <c r="X6" s="27">
        <v>5184</v>
      </c>
      <c r="Y6" s="263">
        <v>2684</v>
      </c>
      <c r="Z6" s="28">
        <f>Y6/X6*100</f>
        <v>51.7746913580247</v>
      </c>
      <c r="AA6" s="263">
        <v>2500</v>
      </c>
      <c r="AB6" s="260">
        <f>AA6/X6*100</f>
        <v>48.2253086419753</v>
      </c>
      <c r="AC6" s="30">
        <v>353</v>
      </c>
      <c r="AD6" s="264">
        <v>177</v>
      </c>
      <c r="AE6" s="32">
        <f>AD6/AC6*100</f>
        <v>50.14164305949008</v>
      </c>
      <c r="AF6" s="265">
        <v>176</v>
      </c>
      <c r="AG6" s="204">
        <f>AF6/AC6*100</f>
        <v>49.858356940509914</v>
      </c>
      <c r="AH6" s="27">
        <v>965</v>
      </c>
      <c r="AI6" s="262">
        <v>516</v>
      </c>
      <c r="AJ6" s="190">
        <f>AI6/AH6*100</f>
        <v>53.471502590673566</v>
      </c>
      <c r="AK6" s="177">
        <v>449</v>
      </c>
      <c r="AL6" s="216">
        <f>AK6/AH6*100</f>
        <v>46.52849740932643</v>
      </c>
      <c r="AM6" s="27">
        <v>2249</v>
      </c>
      <c r="AN6" s="263">
        <v>1154</v>
      </c>
      <c r="AO6" s="32">
        <f>AN6/AM6*100</f>
        <v>51.31169408626056</v>
      </c>
      <c r="AP6" s="263">
        <v>1095</v>
      </c>
      <c r="AQ6" s="204">
        <f>AP6/AM6*100</f>
        <v>48.68830591373944</v>
      </c>
      <c r="AR6" s="30">
        <v>170</v>
      </c>
      <c r="AS6" s="262">
        <v>86</v>
      </c>
      <c r="AT6" s="190">
        <f>AS6/AR6*100</f>
        <v>50.588235294117645</v>
      </c>
      <c r="AU6" s="177">
        <v>84</v>
      </c>
      <c r="AV6" s="216">
        <f>AU6/AR6*100</f>
        <v>49.411764705882355</v>
      </c>
      <c r="AW6" s="27">
        <v>2232</v>
      </c>
      <c r="AX6" s="232">
        <v>1136</v>
      </c>
      <c r="AY6" s="191">
        <f>AX6/AW6*100</f>
        <v>50.89605734767025</v>
      </c>
      <c r="AZ6" s="14">
        <v>1096</v>
      </c>
      <c r="BA6" s="200">
        <f>AZ6/AW6*100</f>
        <v>49.10394265232975</v>
      </c>
      <c r="BB6" s="27">
        <v>1077</v>
      </c>
      <c r="BC6" s="177">
        <v>547</v>
      </c>
      <c r="BD6" s="190">
        <f>BC6/BB6*100</f>
        <v>50.78922934076138</v>
      </c>
      <c r="BE6" s="177">
        <v>530</v>
      </c>
      <c r="BF6" s="216">
        <f>BE6/BB6*100</f>
        <v>49.21077065923863</v>
      </c>
      <c r="BG6" s="266">
        <v>696</v>
      </c>
      <c r="BH6" s="264">
        <v>342</v>
      </c>
      <c r="BI6" s="36">
        <f>BH6/BG6*100</f>
        <v>49.137931034482754</v>
      </c>
      <c r="BJ6" s="264">
        <v>354</v>
      </c>
      <c r="BK6" s="202">
        <f>BJ6/BG6*100</f>
        <v>50.86206896551724</v>
      </c>
      <c r="BL6" s="27">
        <v>10016</v>
      </c>
      <c r="BM6" s="263">
        <v>5201</v>
      </c>
      <c r="BN6" s="28">
        <f>BM6/BL6*100</f>
        <v>51.92691693290735</v>
      </c>
      <c r="BO6" s="267">
        <v>4815</v>
      </c>
      <c r="BP6" s="296">
        <f>BO6/BL6*100</f>
        <v>48.073083067092654</v>
      </c>
      <c r="BQ6" s="27">
        <v>2185</v>
      </c>
      <c r="BR6" s="263">
        <v>1110</v>
      </c>
      <c r="BS6" s="28">
        <f>BR6/BQ6*100</f>
        <v>50.800915331807786</v>
      </c>
      <c r="BT6" s="263">
        <v>1075</v>
      </c>
      <c r="BU6" s="260">
        <f>BT6/BQ6*100</f>
        <v>49.19908466819222</v>
      </c>
      <c r="BV6" s="27">
        <v>3049</v>
      </c>
      <c r="BW6" s="232">
        <v>1605</v>
      </c>
      <c r="BX6" s="28">
        <f>BW6/BV6*100</f>
        <v>52.640209904886845</v>
      </c>
      <c r="BY6" s="298">
        <v>1444</v>
      </c>
      <c r="BZ6" s="299">
        <f>BY6/BV6*100</f>
        <v>47.359790095113155</v>
      </c>
      <c r="CA6" s="27">
        <v>1109</v>
      </c>
      <c r="CB6" s="31">
        <v>584</v>
      </c>
      <c r="CC6" s="32">
        <f>CB6/CA6*100</f>
        <v>52.66005410279531</v>
      </c>
      <c r="CD6" s="31">
        <v>525</v>
      </c>
      <c r="CE6" s="38">
        <f>CD6/CA6*100</f>
        <v>47.339945897204686</v>
      </c>
      <c r="CF6" s="39">
        <f>+CA6+BV6+BQ6+BL6+BG6+BB6+AW6+AR6+AM6+AH6+AC6+X6+S6+N6+I6+D6</f>
        <v>110815</v>
      </c>
      <c r="CG6" s="40">
        <f>CF6/$CF$25*100</f>
        <v>8.502947238220639</v>
      </c>
      <c r="CH6" s="41" t="s">
        <v>60</v>
      </c>
    </row>
    <row r="7" spans="1:86" ht="19.5" customHeight="1">
      <c r="A7" s="857" t="s">
        <v>61</v>
      </c>
      <c r="B7" s="858"/>
      <c r="C7" s="870"/>
      <c r="D7" s="15">
        <v>32523</v>
      </c>
      <c r="E7" s="15">
        <v>16574</v>
      </c>
      <c r="F7" s="43">
        <f aca="true" t="shared" si="0" ref="F7:F25">E7/D7*100</f>
        <v>50.96085846939089</v>
      </c>
      <c r="G7" s="15">
        <v>15949</v>
      </c>
      <c r="H7" s="192">
        <f aca="true" t="shared" si="1" ref="H7:H25">G7/D7*100</f>
        <v>49.03914153060911</v>
      </c>
      <c r="I7" s="270">
        <v>46998</v>
      </c>
      <c r="J7" s="269">
        <v>24042</v>
      </c>
      <c r="K7" s="43">
        <f aca="true" t="shared" si="2" ref="K7:K25">J7/I7*100</f>
        <v>51.15536831354526</v>
      </c>
      <c r="L7" s="271">
        <v>22956</v>
      </c>
      <c r="M7" s="192">
        <f aca="true" t="shared" si="3" ref="M7:M25">L7/I7*100</f>
        <v>48.84463168645474</v>
      </c>
      <c r="N7" s="173">
        <v>374</v>
      </c>
      <c r="O7" s="173">
        <v>208</v>
      </c>
      <c r="P7" s="46">
        <f aca="true" t="shared" si="4" ref="P7:P25">O7/N7*100</f>
        <v>55.61497326203209</v>
      </c>
      <c r="Q7" s="18">
        <v>166</v>
      </c>
      <c r="R7" s="47">
        <f aca="true" t="shared" si="5" ref="R7:R25">Q7/N7*100</f>
        <v>44.38502673796791</v>
      </c>
      <c r="S7" s="42">
        <v>2336</v>
      </c>
      <c r="T7" s="268">
        <v>1175</v>
      </c>
      <c r="U7" s="43">
        <f aca="true" t="shared" si="6" ref="U7:U25">T7/S7*100</f>
        <v>50.29965753424658</v>
      </c>
      <c r="V7" s="89">
        <v>1161</v>
      </c>
      <c r="W7" s="192">
        <f aca="true" t="shared" si="7" ref="W7:W25">V7/S7*100</f>
        <v>49.70034246575342</v>
      </c>
      <c r="X7" s="272">
        <v>5774</v>
      </c>
      <c r="Y7" s="295">
        <v>2953</v>
      </c>
      <c r="Z7" s="198">
        <f aca="true" t="shared" si="8" ref="Z7:Z25">Y7/X7*100</f>
        <v>51.14305507447177</v>
      </c>
      <c r="AA7" s="267">
        <v>2821</v>
      </c>
      <c r="AB7" s="200">
        <f aca="true" t="shared" si="9" ref="AB7:AB25">AA7/X7*100</f>
        <v>48.856944925528225</v>
      </c>
      <c r="AC7" s="173">
        <v>318</v>
      </c>
      <c r="AD7" s="273">
        <v>163</v>
      </c>
      <c r="AE7" s="190">
        <f aca="true" t="shared" si="10" ref="AE7:AE25">AD7/AC7*100</f>
        <v>51.257861635220124</v>
      </c>
      <c r="AF7" s="177">
        <v>155</v>
      </c>
      <c r="AG7" s="205">
        <f aca="true" t="shared" si="11" ref="AG7:AG25">AF7/AC7*100</f>
        <v>48.742138364779876</v>
      </c>
      <c r="AH7" s="269">
        <v>1082</v>
      </c>
      <c r="AI7" s="90">
        <v>550</v>
      </c>
      <c r="AJ7" s="46">
        <f aca="true" t="shared" si="12" ref="AJ7:AJ25">AI7/AH7*100</f>
        <v>50.83179297597042</v>
      </c>
      <c r="AK7" s="56">
        <v>532</v>
      </c>
      <c r="AL7" s="205">
        <f aca="true" t="shared" si="13" ref="AL7:AL25">AK7/AH7*100</f>
        <v>49.16820702402958</v>
      </c>
      <c r="AM7" s="42">
        <v>2197</v>
      </c>
      <c r="AN7" s="268">
        <v>1138</v>
      </c>
      <c r="AO7" s="46">
        <f aca="true" t="shared" si="14" ref="AO7:AO25">AN7/AM7*100</f>
        <v>51.79790623577606</v>
      </c>
      <c r="AP7" s="89">
        <v>1059</v>
      </c>
      <c r="AQ7" s="216">
        <f aca="true" t="shared" si="15" ref="AQ7:AQ25">AP7/AM7*100</f>
        <v>48.20209376422394</v>
      </c>
      <c r="AR7" s="169">
        <v>209</v>
      </c>
      <c r="AS7" s="177">
        <v>100</v>
      </c>
      <c r="AT7" s="46">
        <f aca="true" t="shared" si="16" ref="AT7:AT25">AS7/AR7*100</f>
        <v>47.84688995215311</v>
      </c>
      <c r="AU7" s="56">
        <v>109</v>
      </c>
      <c r="AV7" s="205">
        <f aca="true" t="shared" si="17" ref="AV7:AV25">AU7/AR7*100</f>
        <v>52.15311004784689</v>
      </c>
      <c r="AW7" s="272">
        <v>2178</v>
      </c>
      <c r="AX7" s="295">
        <v>1103</v>
      </c>
      <c r="AY7" s="57">
        <f aca="true" t="shared" si="18" ref="AY7:AY25">AX7/AW7*100</f>
        <v>50.64279155188246</v>
      </c>
      <c r="AZ7" s="274">
        <v>1075</v>
      </c>
      <c r="BA7" s="192">
        <f aca="true" t="shared" si="19" ref="BA7:BA25">AZ7/AW7*100</f>
        <v>49.35720844811754</v>
      </c>
      <c r="BB7" s="275">
        <v>969</v>
      </c>
      <c r="BC7" s="276">
        <v>513</v>
      </c>
      <c r="BD7" s="59">
        <f aca="true" t="shared" si="20" ref="BD7:BD25">BC7/BB7*100</f>
        <v>52.94117647058824</v>
      </c>
      <c r="BE7" s="18">
        <v>456</v>
      </c>
      <c r="BF7" s="205">
        <f aca="true" t="shared" si="21" ref="BF7:BF25">BE7/BB7*100</f>
        <v>47.05882352941176</v>
      </c>
      <c r="BG7" s="277">
        <v>640</v>
      </c>
      <c r="BH7" s="277">
        <v>324</v>
      </c>
      <c r="BI7" s="50">
        <f aca="true" t="shared" si="22" ref="BI7:BI25">BH7/BG7*100</f>
        <v>50.625</v>
      </c>
      <c r="BJ7" s="277">
        <v>316</v>
      </c>
      <c r="BK7" s="203">
        <f aca="true" t="shared" si="23" ref="BK7:BK25">BJ7/BG7*100</f>
        <v>49.375</v>
      </c>
      <c r="BL7" s="42">
        <v>9522</v>
      </c>
      <c r="BM7" s="268">
        <v>4921</v>
      </c>
      <c r="BN7" s="43">
        <f aca="true" t="shared" si="24" ref="BN7:BN25">BM7/BL7*100</f>
        <v>51.68031926065952</v>
      </c>
      <c r="BO7" s="274">
        <v>4601</v>
      </c>
      <c r="BP7" s="44">
        <f aca="true" t="shared" si="25" ref="BP7:BP25">BO7/BL7*100</f>
        <v>48.31968073934048</v>
      </c>
      <c r="BQ7" s="42">
        <v>2116</v>
      </c>
      <c r="BR7" s="268">
        <v>1112</v>
      </c>
      <c r="BS7" s="43">
        <f aca="true" t="shared" si="26" ref="BS7:BS25">BR7/BQ7*100</f>
        <v>52.55198487712666</v>
      </c>
      <c r="BT7" s="268">
        <v>1004</v>
      </c>
      <c r="BU7" s="192">
        <f aca="true" t="shared" si="27" ref="BU7:BU25">BT7/BQ7*100</f>
        <v>47.44801512287334</v>
      </c>
      <c r="BV7" s="42">
        <v>3052</v>
      </c>
      <c r="BW7" s="89">
        <v>1567</v>
      </c>
      <c r="BX7" s="43">
        <f aca="true" t="shared" si="28" ref="BX7:BX25">BW7/BV7*100</f>
        <v>51.343381389252954</v>
      </c>
      <c r="BY7" s="274">
        <v>1485</v>
      </c>
      <c r="BZ7" s="44">
        <f aca="true" t="shared" si="29" ref="BZ7:BZ25">BY7/BV7*100</f>
        <v>48.656618610747046</v>
      </c>
      <c r="CA7" s="42">
        <v>1199</v>
      </c>
      <c r="CB7" s="18">
        <v>632</v>
      </c>
      <c r="CC7" s="46">
        <f aca="true" t="shared" si="30" ref="CC7:CC25">CB7/CA7*100</f>
        <v>52.71059216013344</v>
      </c>
      <c r="CD7" s="18">
        <v>567</v>
      </c>
      <c r="CE7" s="52">
        <f aca="true" t="shared" si="31" ref="CE7:CE25">CD7/CA7*100</f>
        <v>47.289407839866556</v>
      </c>
      <c r="CF7" s="39">
        <f aca="true" t="shared" si="32" ref="CF7:CF24">+CA7+BV7+BQ7+BL7+BG7+BB7+AW7+AR7+AM7+AH7+AC7+X7+S7+N7+I7+D7</f>
        <v>111487</v>
      </c>
      <c r="CG7" s="40">
        <f aca="true" t="shared" si="33" ref="CG7:CG25">CF7/$CF$25*100</f>
        <v>8.554510479154485</v>
      </c>
      <c r="CH7" s="53" t="s">
        <v>61</v>
      </c>
    </row>
    <row r="8" spans="1:86" ht="19.5" customHeight="1">
      <c r="A8" s="857" t="s">
        <v>62</v>
      </c>
      <c r="B8" s="858"/>
      <c r="C8" s="870"/>
      <c r="D8" s="15">
        <v>33069</v>
      </c>
      <c r="E8" s="15">
        <v>16915</v>
      </c>
      <c r="F8" s="43">
        <f t="shared" si="0"/>
        <v>51.150624451903596</v>
      </c>
      <c r="G8" s="15">
        <v>16154</v>
      </c>
      <c r="H8" s="192">
        <f t="shared" si="1"/>
        <v>48.849375548096404</v>
      </c>
      <c r="I8" s="42">
        <v>46152</v>
      </c>
      <c r="J8" s="89">
        <v>23568</v>
      </c>
      <c r="K8" s="191">
        <f t="shared" si="2"/>
        <v>51.066042641705664</v>
      </c>
      <c r="L8" s="15">
        <v>22584</v>
      </c>
      <c r="M8" s="200">
        <f t="shared" si="3"/>
        <v>48.933957358294336</v>
      </c>
      <c r="N8" s="173">
        <v>497</v>
      </c>
      <c r="O8" s="173">
        <v>233</v>
      </c>
      <c r="P8" s="46">
        <f t="shared" si="4"/>
        <v>46.88128772635815</v>
      </c>
      <c r="Q8" s="177">
        <v>264</v>
      </c>
      <c r="R8" s="47">
        <f t="shared" si="5"/>
        <v>53.118712273641854</v>
      </c>
      <c r="S8" s="278">
        <v>2684</v>
      </c>
      <c r="T8" s="279">
        <v>1330</v>
      </c>
      <c r="U8" s="57">
        <f t="shared" si="6"/>
        <v>49.55290611028316</v>
      </c>
      <c r="V8" s="295">
        <v>1354</v>
      </c>
      <c r="W8" s="192">
        <f t="shared" si="7"/>
        <v>50.44709388971684</v>
      </c>
      <c r="X8" s="89">
        <v>6114</v>
      </c>
      <c r="Y8" s="268">
        <v>3090</v>
      </c>
      <c r="Z8" s="43">
        <f t="shared" si="8"/>
        <v>50.53974484789009</v>
      </c>
      <c r="AA8" s="295">
        <v>3024</v>
      </c>
      <c r="AB8" s="199">
        <f t="shared" si="9"/>
        <v>49.46025515210991</v>
      </c>
      <c r="AC8" s="45">
        <v>392</v>
      </c>
      <c r="AD8" s="277">
        <v>212</v>
      </c>
      <c r="AE8" s="46">
        <f t="shared" si="10"/>
        <v>54.08163265306123</v>
      </c>
      <c r="AF8" s="18">
        <v>180</v>
      </c>
      <c r="AG8" s="205">
        <f t="shared" si="11"/>
        <v>45.91836734693878</v>
      </c>
      <c r="AH8" s="89">
        <v>1162</v>
      </c>
      <c r="AI8" s="90">
        <v>599</v>
      </c>
      <c r="AJ8" s="46">
        <f t="shared" si="12"/>
        <v>51.54905335628227</v>
      </c>
      <c r="AK8" s="56">
        <v>563</v>
      </c>
      <c r="AL8" s="205">
        <f t="shared" si="13"/>
        <v>48.45094664371773</v>
      </c>
      <c r="AM8" s="42">
        <v>2273</v>
      </c>
      <c r="AN8" s="268">
        <v>1204</v>
      </c>
      <c r="AO8" s="46">
        <f t="shared" si="14"/>
        <v>52.96964364276286</v>
      </c>
      <c r="AP8" s="89">
        <v>1069</v>
      </c>
      <c r="AQ8" s="205">
        <f t="shared" si="15"/>
        <v>47.03035635723713</v>
      </c>
      <c r="AR8" s="169">
        <v>239</v>
      </c>
      <c r="AS8" s="276">
        <v>118</v>
      </c>
      <c r="AT8" s="46">
        <f t="shared" si="16"/>
        <v>49.37238493723849</v>
      </c>
      <c r="AU8" s="18">
        <v>121</v>
      </c>
      <c r="AV8" s="205">
        <f t="shared" si="17"/>
        <v>50.627615062761514</v>
      </c>
      <c r="AW8" s="89">
        <v>2264</v>
      </c>
      <c r="AX8" s="268">
        <v>1147</v>
      </c>
      <c r="AY8" s="43">
        <f t="shared" si="18"/>
        <v>50.66254416961131</v>
      </c>
      <c r="AZ8" s="295">
        <v>1117</v>
      </c>
      <c r="BA8" s="199">
        <f t="shared" si="19"/>
        <v>49.33745583038869</v>
      </c>
      <c r="BB8" s="89">
        <v>1080</v>
      </c>
      <c r="BC8" s="277">
        <v>557</v>
      </c>
      <c r="BD8" s="46">
        <f t="shared" si="20"/>
        <v>51.57407407407407</v>
      </c>
      <c r="BE8" s="18">
        <v>523</v>
      </c>
      <c r="BF8" s="205">
        <f t="shared" si="21"/>
        <v>48.42592592592593</v>
      </c>
      <c r="BG8" s="177">
        <v>824</v>
      </c>
      <c r="BH8" s="177">
        <v>414</v>
      </c>
      <c r="BI8" s="213">
        <f t="shared" si="22"/>
        <v>50.24271844660194</v>
      </c>
      <c r="BJ8" s="177">
        <v>410</v>
      </c>
      <c r="BK8" s="214">
        <f t="shared" si="23"/>
        <v>49.75728155339806</v>
      </c>
      <c r="BL8" s="280">
        <v>9368</v>
      </c>
      <c r="BM8" s="295">
        <v>4784</v>
      </c>
      <c r="BN8" s="198">
        <f t="shared" si="24"/>
        <v>51.06746370623399</v>
      </c>
      <c r="BO8" s="281">
        <v>4584</v>
      </c>
      <c r="BP8" s="296">
        <f t="shared" si="25"/>
        <v>48.93253629376601</v>
      </c>
      <c r="BQ8" s="42">
        <v>2388</v>
      </c>
      <c r="BR8" s="268">
        <v>1246</v>
      </c>
      <c r="BS8" s="43">
        <f t="shared" si="26"/>
        <v>52.17755443886097</v>
      </c>
      <c r="BT8" s="268">
        <v>1142</v>
      </c>
      <c r="BU8" s="192">
        <f t="shared" si="27"/>
        <v>47.82244556113903</v>
      </c>
      <c r="BV8" s="42">
        <v>3643</v>
      </c>
      <c r="BW8" s="89">
        <v>1891</v>
      </c>
      <c r="BX8" s="43">
        <f t="shared" si="28"/>
        <v>51.90776832281087</v>
      </c>
      <c r="BY8" s="274">
        <v>1752</v>
      </c>
      <c r="BZ8" s="44">
        <f t="shared" si="29"/>
        <v>48.092231677189126</v>
      </c>
      <c r="CA8" s="42">
        <v>1316</v>
      </c>
      <c r="CB8" s="18">
        <v>663</v>
      </c>
      <c r="CC8" s="46">
        <f t="shared" si="30"/>
        <v>50.379939209726444</v>
      </c>
      <c r="CD8" s="18">
        <v>653</v>
      </c>
      <c r="CE8" s="52">
        <f t="shared" si="31"/>
        <v>49.620060790273556</v>
      </c>
      <c r="CF8" s="39">
        <f t="shared" si="32"/>
        <v>113465</v>
      </c>
      <c r="CG8" s="40">
        <f t="shared" si="33"/>
        <v>8.706284423450839</v>
      </c>
      <c r="CH8" s="53" t="s">
        <v>62</v>
      </c>
    </row>
    <row r="9" spans="1:86" ht="19.5" customHeight="1">
      <c r="A9" s="860" t="s">
        <v>63</v>
      </c>
      <c r="B9" s="861"/>
      <c r="C9" s="863"/>
      <c r="D9" s="15">
        <v>31345</v>
      </c>
      <c r="E9" s="15">
        <v>16284</v>
      </c>
      <c r="F9" s="43">
        <f t="shared" si="0"/>
        <v>51.95086935715425</v>
      </c>
      <c r="G9" s="15">
        <v>15061</v>
      </c>
      <c r="H9" s="192">
        <f t="shared" si="1"/>
        <v>48.04913064284575</v>
      </c>
      <c r="I9" s="270">
        <v>44211</v>
      </c>
      <c r="J9" s="269">
        <v>22192</v>
      </c>
      <c r="K9" s="43">
        <f t="shared" si="2"/>
        <v>50.1956526656262</v>
      </c>
      <c r="L9" s="15">
        <v>22019</v>
      </c>
      <c r="M9" s="192">
        <f t="shared" si="3"/>
        <v>49.8043473343738</v>
      </c>
      <c r="N9" s="169">
        <v>547</v>
      </c>
      <c r="O9" s="173">
        <v>274</v>
      </c>
      <c r="P9" s="46">
        <f t="shared" si="4"/>
        <v>50.09140767824497</v>
      </c>
      <c r="Q9" s="18">
        <v>273</v>
      </c>
      <c r="R9" s="47">
        <f t="shared" si="5"/>
        <v>49.90859232175503</v>
      </c>
      <c r="S9" s="42">
        <v>2585</v>
      </c>
      <c r="T9" s="268">
        <v>1355</v>
      </c>
      <c r="U9" s="43">
        <f t="shared" si="6"/>
        <v>52.41779497098646</v>
      </c>
      <c r="V9" s="89">
        <v>1230</v>
      </c>
      <c r="W9" s="192">
        <f t="shared" si="7"/>
        <v>47.582205029013544</v>
      </c>
      <c r="X9" s="272">
        <v>6059</v>
      </c>
      <c r="Y9" s="295">
        <v>3147</v>
      </c>
      <c r="Z9" s="191">
        <f t="shared" si="8"/>
        <v>51.939263904934805</v>
      </c>
      <c r="AA9" s="274">
        <v>2912</v>
      </c>
      <c r="AB9" s="192">
        <f t="shared" si="9"/>
        <v>48.060736095065195</v>
      </c>
      <c r="AC9" s="218">
        <v>486</v>
      </c>
      <c r="AD9" s="177">
        <v>266</v>
      </c>
      <c r="AE9" s="190">
        <f t="shared" si="10"/>
        <v>54.73251028806584</v>
      </c>
      <c r="AF9" s="18">
        <v>220</v>
      </c>
      <c r="AG9" s="205">
        <f t="shared" si="11"/>
        <v>45.267489711934154</v>
      </c>
      <c r="AH9" s="89">
        <v>1086</v>
      </c>
      <c r="AI9" s="90">
        <v>539</v>
      </c>
      <c r="AJ9" s="46">
        <f t="shared" si="12"/>
        <v>49.6316758747698</v>
      </c>
      <c r="AK9" s="56">
        <v>547</v>
      </c>
      <c r="AL9" s="205">
        <f t="shared" si="13"/>
        <v>50.3683241252302</v>
      </c>
      <c r="AM9" s="272">
        <v>1937</v>
      </c>
      <c r="AN9" s="295">
        <v>982</v>
      </c>
      <c r="AO9" s="197">
        <f t="shared" si="14"/>
        <v>50.69695405265875</v>
      </c>
      <c r="AP9" s="18">
        <v>955</v>
      </c>
      <c r="AQ9" s="205">
        <f t="shared" si="15"/>
        <v>49.30304594734125</v>
      </c>
      <c r="AR9" s="282">
        <v>260</v>
      </c>
      <c r="AS9" s="90">
        <v>127</v>
      </c>
      <c r="AT9" s="46">
        <f t="shared" si="16"/>
        <v>48.84615384615385</v>
      </c>
      <c r="AU9" s="18">
        <v>133</v>
      </c>
      <c r="AV9" s="205">
        <f t="shared" si="17"/>
        <v>51.153846153846146</v>
      </c>
      <c r="AW9" s="272">
        <v>2092</v>
      </c>
      <c r="AX9" s="295">
        <v>1099</v>
      </c>
      <c r="AY9" s="198">
        <f t="shared" si="18"/>
        <v>52.53346080305927</v>
      </c>
      <c r="AZ9" s="274">
        <v>993</v>
      </c>
      <c r="BA9" s="192">
        <f t="shared" si="19"/>
        <v>47.46653919694073</v>
      </c>
      <c r="BB9" s="89">
        <v>1160</v>
      </c>
      <c r="BC9" s="90">
        <v>584</v>
      </c>
      <c r="BD9" s="190">
        <f t="shared" si="20"/>
        <v>50.3448275862069</v>
      </c>
      <c r="BE9" s="177">
        <v>576</v>
      </c>
      <c r="BF9" s="205">
        <f t="shared" si="21"/>
        <v>49.6551724137931</v>
      </c>
      <c r="BG9" s="45">
        <v>854</v>
      </c>
      <c r="BH9" s="283">
        <v>436</v>
      </c>
      <c r="BI9" s="50">
        <f t="shared" si="22"/>
        <v>51.05386416861827</v>
      </c>
      <c r="BJ9" s="277">
        <v>418</v>
      </c>
      <c r="BK9" s="203">
        <f t="shared" si="23"/>
        <v>48.94613583138173</v>
      </c>
      <c r="BL9" s="42">
        <v>9150</v>
      </c>
      <c r="BM9" s="268">
        <v>4580</v>
      </c>
      <c r="BN9" s="43">
        <f t="shared" si="24"/>
        <v>50.05464480874316</v>
      </c>
      <c r="BO9" s="15">
        <v>4570</v>
      </c>
      <c r="BP9" s="44">
        <f t="shared" si="25"/>
        <v>49.94535519125683</v>
      </c>
      <c r="BQ9" s="42">
        <v>2335</v>
      </c>
      <c r="BR9" s="268">
        <v>1155</v>
      </c>
      <c r="BS9" s="43">
        <f t="shared" si="26"/>
        <v>49.46466809421842</v>
      </c>
      <c r="BT9" s="268">
        <v>1180</v>
      </c>
      <c r="BU9" s="192">
        <f t="shared" si="27"/>
        <v>50.53533190578159</v>
      </c>
      <c r="BV9" s="42">
        <v>3684</v>
      </c>
      <c r="BW9" s="89">
        <v>1921</v>
      </c>
      <c r="BX9" s="43">
        <f t="shared" si="28"/>
        <v>52.14440825190011</v>
      </c>
      <c r="BY9" s="274">
        <v>1763</v>
      </c>
      <c r="BZ9" s="44">
        <f t="shared" si="29"/>
        <v>47.85559174809989</v>
      </c>
      <c r="CA9" s="42">
        <v>1320</v>
      </c>
      <c r="CB9" s="18">
        <v>692</v>
      </c>
      <c r="CC9" s="46">
        <f t="shared" si="30"/>
        <v>52.42424242424243</v>
      </c>
      <c r="CD9" s="18">
        <v>628</v>
      </c>
      <c r="CE9" s="52">
        <f t="shared" si="31"/>
        <v>47.57575757575758</v>
      </c>
      <c r="CF9" s="39">
        <f>+CA9+BV9+BQ9+BL9+BG9+BB9+AW9+AR9+AM9+AH9+AC9+X9+S9+N9+I9+D9</f>
        <v>109111</v>
      </c>
      <c r="CG9" s="40">
        <f t="shared" si="33"/>
        <v>8.372197591566955</v>
      </c>
      <c r="CH9" s="41" t="s">
        <v>63</v>
      </c>
    </row>
    <row r="10" spans="1:88" ht="19.5" customHeight="1">
      <c r="A10" s="860" t="s">
        <v>64</v>
      </c>
      <c r="B10" s="861"/>
      <c r="C10" s="863"/>
      <c r="D10" s="15">
        <v>28729</v>
      </c>
      <c r="E10" s="15">
        <v>14375</v>
      </c>
      <c r="F10" s="43">
        <f t="shared" si="0"/>
        <v>50.03654843537888</v>
      </c>
      <c r="G10" s="15">
        <v>14354</v>
      </c>
      <c r="H10" s="192">
        <f t="shared" si="1"/>
        <v>49.96345156462112</v>
      </c>
      <c r="I10" s="42">
        <v>41466</v>
      </c>
      <c r="J10" s="89">
        <v>19756</v>
      </c>
      <c r="K10" s="43">
        <f t="shared" si="2"/>
        <v>47.643852795061015</v>
      </c>
      <c r="L10" s="15">
        <v>21710</v>
      </c>
      <c r="M10" s="192">
        <f t="shared" si="3"/>
        <v>52.356147204938985</v>
      </c>
      <c r="N10" s="169">
        <v>431</v>
      </c>
      <c r="O10" s="173">
        <v>223</v>
      </c>
      <c r="P10" s="46">
        <f t="shared" si="4"/>
        <v>51.74013921113689</v>
      </c>
      <c r="Q10" s="18">
        <v>208</v>
      </c>
      <c r="R10" s="47">
        <f t="shared" si="5"/>
        <v>48.25986078886311</v>
      </c>
      <c r="S10" s="42">
        <v>2086</v>
      </c>
      <c r="T10" s="268">
        <v>1083</v>
      </c>
      <c r="U10" s="43">
        <f t="shared" si="6"/>
        <v>51.91754554170661</v>
      </c>
      <c r="V10" s="89">
        <v>1003</v>
      </c>
      <c r="W10" s="192">
        <f t="shared" si="7"/>
        <v>48.082454458293384</v>
      </c>
      <c r="X10" s="89">
        <v>4494</v>
      </c>
      <c r="Y10" s="89">
        <v>2297</v>
      </c>
      <c r="Z10" s="43">
        <f t="shared" si="8"/>
        <v>51.11259457053849</v>
      </c>
      <c r="AA10" s="274">
        <v>2197</v>
      </c>
      <c r="AB10" s="192">
        <f t="shared" si="9"/>
        <v>48.88740542946151</v>
      </c>
      <c r="AC10" s="90">
        <v>480</v>
      </c>
      <c r="AD10" s="90">
        <v>242</v>
      </c>
      <c r="AE10" s="46">
        <f t="shared" si="10"/>
        <v>50.416666666666664</v>
      </c>
      <c r="AF10" s="18">
        <v>238</v>
      </c>
      <c r="AG10" s="205">
        <f t="shared" si="11"/>
        <v>49.583333333333336</v>
      </c>
      <c r="AH10" s="90">
        <v>819</v>
      </c>
      <c r="AI10" s="90">
        <v>424</v>
      </c>
      <c r="AJ10" s="46">
        <f t="shared" si="12"/>
        <v>51.77045177045178</v>
      </c>
      <c r="AK10" s="56">
        <v>395</v>
      </c>
      <c r="AL10" s="205">
        <f t="shared" si="13"/>
        <v>48.22954822954823</v>
      </c>
      <c r="AM10" s="89">
        <v>1668</v>
      </c>
      <c r="AN10" s="277">
        <v>840</v>
      </c>
      <c r="AO10" s="46">
        <f t="shared" si="14"/>
        <v>50.35971223021583</v>
      </c>
      <c r="AP10" s="18">
        <v>828</v>
      </c>
      <c r="AQ10" s="205">
        <f t="shared" si="15"/>
        <v>49.64028776978417</v>
      </c>
      <c r="AR10" s="45">
        <v>255</v>
      </c>
      <c r="AS10" s="90">
        <v>133</v>
      </c>
      <c r="AT10" s="46">
        <f t="shared" si="16"/>
        <v>52.156862745098046</v>
      </c>
      <c r="AU10" s="177">
        <v>122</v>
      </c>
      <c r="AV10" s="205">
        <f t="shared" si="17"/>
        <v>47.84313725490196</v>
      </c>
      <c r="AW10" s="89">
        <v>1911</v>
      </c>
      <c r="AX10" s="268">
        <v>1059</v>
      </c>
      <c r="AY10" s="43">
        <f t="shared" si="18"/>
        <v>55.416012558869696</v>
      </c>
      <c r="AZ10" s="90">
        <v>852</v>
      </c>
      <c r="BA10" s="200">
        <f t="shared" si="19"/>
        <v>44.5839874411303</v>
      </c>
      <c r="BB10" s="89">
        <v>1045</v>
      </c>
      <c r="BC10" s="90">
        <v>520</v>
      </c>
      <c r="BD10" s="46">
        <f t="shared" si="20"/>
        <v>49.760765550239235</v>
      </c>
      <c r="BE10" s="18">
        <v>525</v>
      </c>
      <c r="BF10" s="205">
        <f t="shared" si="21"/>
        <v>50.23923444976076</v>
      </c>
      <c r="BG10" s="284">
        <v>730</v>
      </c>
      <c r="BH10" s="177">
        <v>392</v>
      </c>
      <c r="BI10" s="201">
        <f t="shared" si="22"/>
        <v>53.6986301369863</v>
      </c>
      <c r="BJ10" s="177">
        <v>338</v>
      </c>
      <c r="BK10" s="212">
        <f t="shared" si="23"/>
        <v>46.3013698630137</v>
      </c>
      <c r="BL10" s="42">
        <v>11132</v>
      </c>
      <c r="BM10" s="268">
        <v>6271</v>
      </c>
      <c r="BN10" s="43">
        <f t="shared" si="24"/>
        <v>56.33309378368667</v>
      </c>
      <c r="BO10" s="15">
        <v>4861</v>
      </c>
      <c r="BP10" s="44">
        <f t="shared" si="25"/>
        <v>43.666906216313336</v>
      </c>
      <c r="BQ10" s="42">
        <v>1738</v>
      </c>
      <c r="BR10" s="268">
        <v>873</v>
      </c>
      <c r="BS10" s="43">
        <f t="shared" si="26"/>
        <v>50.2301495972382</v>
      </c>
      <c r="BT10" s="277">
        <v>865</v>
      </c>
      <c r="BU10" s="192">
        <f t="shared" si="27"/>
        <v>49.7698504027618</v>
      </c>
      <c r="BV10" s="42">
        <v>2677</v>
      </c>
      <c r="BW10" s="89">
        <v>1302</v>
      </c>
      <c r="BX10" s="43">
        <f t="shared" si="28"/>
        <v>48.636533432947324</v>
      </c>
      <c r="BY10" s="274">
        <v>1375</v>
      </c>
      <c r="BZ10" s="44">
        <f t="shared" si="29"/>
        <v>51.363466567052676</v>
      </c>
      <c r="CA10" s="42">
        <v>932</v>
      </c>
      <c r="CB10" s="18">
        <v>455</v>
      </c>
      <c r="CC10" s="46">
        <f t="shared" si="30"/>
        <v>48.81974248927038</v>
      </c>
      <c r="CD10" s="18">
        <v>477</v>
      </c>
      <c r="CE10" s="52">
        <f t="shared" si="31"/>
        <v>51.18025751072961</v>
      </c>
      <c r="CF10" s="39">
        <f t="shared" si="32"/>
        <v>100593</v>
      </c>
      <c r="CG10" s="40">
        <f t="shared" si="33"/>
        <v>7.718602820325125</v>
      </c>
      <c r="CH10" s="41" t="s">
        <v>64</v>
      </c>
      <c r="CJ10" s="54" t="s">
        <v>93</v>
      </c>
    </row>
    <row r="11" spans="1:86" ht="19.5" customHeight="1">
      <c r="A11" s="860" t="s">
        <v>65</v>
      </c>
      <c r="B11" s="861"/>
      <c r="C11" s="863"/>
      <c r="D11" s="15">
        <v>31549</v>
      </c>
      <c r="E11" s="15">
        <v>15987</v>
      </c>
      <c r="F11" s="43">
        <f t="shared" si="0"/>
        <v>50.673555421724934</v>
      </c>
      <c r="G11" s="15">
        <v>15562</v>
      </c>
      <c r="H11" s="192">
        <f t="shared" si="1"/>
        <v>49.326444578275066</v>
      </c>
      <c r="I11" s="270">
        <v>44286</v>
      </c>
      <c r="J11" s="269">
        <v>21786</v>
      </c>
      <c r="K11" s="43">
        <f t="shared" si="2"/>
        <v>49.19387616854085</v>
      </c>
      <c r="L11" s="15">
        <v>22500</v>
      </c>
      <c r="M11" s="192">
        <f t="shared" si="3"/>
        <v>50.806123831459146</v>
      </c>
      <c r="N11" s="169">
        <v>426</v>
      </c>
      <c r="O11" s="173">
        <v>256</v>
      </c>
      <c r="P11" s="46">
        <f t="shared" si="4"/>
        <v>60.093896713615024</v>
      </c>
      <c r="Q11" s="18">
        <v>170</v>
      </c>
      <c r="R11" s="47">
        <f t="shared" si="5"/>
        <v>39.906103286384976</v>
      </c>
      <c r="S11" s="42">
        <v>2003</v>
      </c>
      <c r="T11" s="268">
        <v>1097</v>
      </c>
      <c r="U11" s="43">
        <f t="shared" si="6"/>
        <v>54.76784822765851</v>
      </c>
      <c r="V11" s="177">
        <v>906</v>
      </c>
      <c r="W11" s="192">
        <f t="shared" si="7"/>
        <v>45.23215177234149</v>
      </c>
      <c r="X11" s="89">
        <v>4772</v>
      </c>
      <c r="Y11" s="89">
        <v>2513</v>
      </c>
      <c r="Z11" s="43">
        <f t="shared" si="8"/>
        <v>52.66135792120704</v>
      </c>
      <c r="AA11" s="261">
        <v>2259</v>
      </c>
      <c r="AB11" s="200">
        <f t="shared" si="9"/>
        <v>47.33864207879296</v>
      </c>
      <c r="AC11" s="90">
        <v>498</v>
      </c>
      <c r="AD11" s="277">
        <v>295</v>
      </c>
      <c r="AE11" s="46">
        <f t="shared" si="10"/>
        <v>59.23694779116466</v>
      </c>
      <c r="AF11" s="18">
        <v>203</v>
      </c>
      <c r="AG11" s="205">
        <f t="shared" si="11"/>
        <v>40.76305220883534</v>
      </c>
      <c r="AH11" s="218">
        <v>897</v>
      </c>
      <c r="AI11" s="177">
        <v>446</v>
      </c>
      <c r="AJ11" s="46">
        <f t="shared" si="12"/>
        <v>49.72129319955407</v>
      </c>
      <c r="AK11" s="18">
        <v>451</v>
      </c>
      <c r="AL11" s="206">
        <f t="shared" si="13"/>
        <v>50.278706800445924</v>
      </c>
      <c r="AM11" s="272">
        <v>1886</v>
      </c>
      <c r="AN11" s="295">
        <v>1045</v>
      </c>
      <c r="AO11" s="197">
        <f t="shared" si="14"/>
        <v>55.40827147401909</v>
      </c>
      <c r="AP11" s="177">
        <v>841</v>
      </c>
      <c r="AQ11" s="205">
        <f t="shared" si="15"/>
        <v>44.59172852598091</v>
      </c>
      <c r="AR11" s="45">
        <v>253</v>
      </c>
      <c r="AS11" s="177">
        <v>146</v>
      </c>
      <c r="AT11" s="46">
        <f t="shared" si="16"/>
        <v>57.70750988142292</v>
      </c>
      <c r="AU11" s="56">
        <v>107</v>
      </c>
      <c r="AV11" s="205">
        <f t="shared" si="17"/>
        <v>42.29249011857708</v>
      </c>
      <c r="AW11" s="89">
        <v>2016</v>
      </c>
      <c r="AX11" s="268">
        <v>1117</v>
      </c>
      <c r="AY11" s="43">
        <f t="shared" si="18"/>
        <v>55.40674603174603</v>
      </c>
      <c r="AZ11" s="275">
        <v>899</v>
      </c>
      <c r="BA11" s="192">
        <f t="shared" si="19"/>
        <v>44.59325396825397</v>
      </c>
      <c r="BB11" s="89">
        <v>1092</v>
      </c>
      <c r="BC11" s="90">
        <v>640</v>
      </c>
      <c r="BD11" s="46">
        <f t="shared" si="20"/>
        <v>58.60805860805861</v>
      </c>
      <c r="BE11" s="177">
        <v>452</v>
      </c>
      <c r="BF11" s="205">
        <f t="shared" si="21"/>
        <v>41.39194139194139</v>
      </c>
      <c r="BG11" s="285">
        <v>743</v>
      </c>
      <c r="BH11" s="90">
        <v>460</v>
      </c>
      <c r="BI11" s="50">
        <f t="shared" si="22"/>
        <v>61.911170928667566</v>
      </c>
      <c r="BJ11" s="56">
        <v>283</v>
      </c>
      <c r="BK11" s="203">
        <f t="shared" si="23"/>
        <v>38.088829071332434</v>
      </c>
      <c r="BL11" s="42">
        <v>22190</v>
      </c>
      <c r="BM11" s="268">
        <v>5343</v>
      </c>
      <c r="BN11" s="43">
        <f t="shared" si="24"/>
        <v>24.078413699864804</v>
      </c>
      <c r="BO11" s="267">
        <v>5257</v>
      </c>
      <c r="BP11" s="44">
        <f t="shared" si="25"/>
        <v>23.690851735015773</v>
      </c>
      <c r="BQ11" s="42">
        <v>1959</v>
      </c>
      <c r="BR11" s="268">
        <v>1121</v>
      </c>
      <c r="BS11" s="43">
        <f t="shared" si="26"/>
        <v>57.22307299642675</v>
      </c>
      <c r="BT11" s="277">
        <v>838</v>
      </c>
      <c r="BU11" s="192">
        <f t="shared" si="27"/>
        <v>42.77692700357325</v>
      </c>
      <c r="BV11" s="42">
        <v>2584</v>
      </c>
      <c r="BW11" s="89">
        <v>1434</v>
      </c>
      <c r="BX11" s="43">
        <f t="shared" si="28"/>
        <v>55.4953560371517</v>
      </c>
      <c r="BY11" s="274">
        <v>1150</v>
      </c>
      <c r="BZ11" s="44">
        <f t="shared" si="29"/>
        <v>44.50464396284829</v>
      </c>
      <c r="CA11" s="42">
        <v>1056</v>
      </c>
      <c r="CB11" s="18">
        <v>552</v>
      </c>
      <c r="CC11" s="46">
        <f t="shared" si="30"/>
        <v>52.27272727272727</v>
      </c>
      <c r="CD11" s="18">
        <v>504</v>
      </c>
      <c r="CE11" s="52">
        <f t="shared" si="31"/>
        <v>47.72727272727273</v>
      </c>
      <c r="CF11" s="39">
        <f t="shared" si="32"/>
        <v>118210</v>
      </c>
      <c r="CG11" s="40">
        <f t="shared" si="33"/>
        <v>9.07037308153284</v>
      </c>
      <c r="CH11" s="41" t="s">
        <v>65</v>
      </c>
    </row>
    <row r="12" spans="1:86" ht="19.5" customHeight="1">
      <c r="A12" s="860" t="s">
        <v>66</v>
      </c>
      <c r="B12" s="861"/>
      <c r="C12" s="863"/>
      <c r="D12" s="15">
        <v>32625</v>
      </c>
      <c r="E12" s="15">
        <v>16397</v>
      </c>
      <c r="F12" s="43">
        <f t="shared" si="0"/>
        <v>50.25900383141762</v>
      </c>
      <c r="G12" s="295">
        <v>16228</v>
      </c>
      <c r="H12" s="192">
        <f t="shared" si="1"/>
        <v>49.74099616858238</v>
      </c>
      <c r="I12" s="270">
        <v>46942</v>
      </c>
      <c r="J12" s="269">
        <v>23709</v>
      </c>
      <c r="K12" s="43">
        <f t="shared" si="2"/>
        <v>50.50700864897107</v>
      </c>
      <c r="L12" s="15">
        <v>23233</v>
      </c>
      <c r="M12" s="192">
        <f t="shared" si="3"/>
        <v>49.492991351028934</v>
      </c>
      <c r="N12" s="169">
        <v>345</v>
      </c>
      <c r="O12" s="173">
        <v>198</v>
      </c>
      <c r="P12" s="46">
        <f t="shared" si="4"/>
        <v>57.391304347826086</v>
      </c>
      <c r="Q12" s="177">
        <v>147</v>
      </c>
      <c r="R12" s="47">
        <f t="shared" si="5"/>
        <v>42.608695652173914</v>
      </c>
      <c r="S12" s="42">
        <v>2044</v>
      </c>
      <c r="T12" s="268">
        <v>1076</v>
      </c>
      <c r="U12" s="43">
        <f t="shared" si="6"/>
        <v>52.64187866927593</v>
      </c>
      <c r="V12" s="286">
        <v>968</v>
      </c>
      <c r="W12" s="192">
        <f t="shared" si="7"/>
        <v>47.35812133072407</v>
      </c>
      <c r="X12" s="89">
        <v>4723</v>
      </c>
      <c r="Y12" s="89">
        <v>2466</v>
      </c>
      <c r="Z12" s="43">
        <f t="shared" si="8"/>
        <v>52.212576752064365</v>
      </c>
      <c r="AA12" s="261">
        <v>2257</v>
      </c>
      <c r="AB12" s="192">
        <f t="shared" si="9"/>
        <v>47.787423247935635</v>
      </c>
      <c r="AC12" s="90">
        <v>405</v>
      </c>
      <c r="AD12" s="90">
        <v>221</v>
      </c>
      <c r="AE12" s="190">
        <f t="shared" si="10"/>
        <v>54.567901234567906</v>
      </c>
      <c r="AF12" s="177">
        <v>184</v>
      </c>
      <c r="AG12" s="205">
        <f t="shared" si="11"/>
        <v>45.4320987654321</v>
      </c>
      <c r="AH12" s="90">
        <v>905</v>
      </c>
      <c r="AI12" s="90">
        <v>456</v>
      </c>
      <c r="AJ12" s="46">
        <f t="shared" si="12"/>
        <v>50.38674033149171</v>
      </c>
      <c r="AK12" s="56">
        <v>449</v>
      </c>
      <c r="AL12" s="205">
        <f t="shared" si="13"/>
        <v>49.613259668508285</v>
      </c>
      <c r="AM12" s="89">
        <v>1961</v>
      </c>
      <c r="AN12" s="277">
        <v>1029</v>
      </c>
      <c r="AO12" s="46">
        <f t="shared" si="14"/>
        <v>52.47322794492606</v>
      </c>
      <c r="AP12" s="90">
        <v>932</v>
      </c>
      <c r="AQ12" s="205">
        <f t="shared" si="15"/>
        <v>47.52677205507394</v>
      </c>
      <c r="AR12" s="45">
        <v>221</v>
      </c>
      <c r="AS12" s="90">
        <v>103</v>
      </c>
      <c r="AT12" s="46">
        <f t="shared" si="16"/>
        <v>46.60633484162896</v>
      </c>
      <c r="AU12" s="56">
        <v>118</v>
      </c>
      <c r="AV12" s="205">
        <f t="shared" si="17"/>
        <v>53.39366515837104</v>
      </c>
      <c r="AW12" s="42">
        <v>2029</v>
      </c>
      <c r="AX12" s="271">
        <v>1101</v>
      </c>
      <c r="AY12" s="191">
        <f t="shared" si="18"/>
        <v>54.26318383440118</v>
      </c>
      <c r="AZ12" s="90">
        <v>928</v>
      </c>
      <c r="BA12" s="192">
        <f t="shared" si="19"/>
        <v>45.73681616559882</v>
      </c>
      <c r="BB12" s="89">
        <v>1045</v>
      </c>
      <c r="BC12" s="90">
        <v>577</v>
      </c>
      <c r="BD12" s="46">
        <f t="shared" si="20"/>
        <v>55.21531100478468</v>
      </c>
      <c r="BE12" s="56">
        <v>468</v>
      </c>
      <c r="BF12" s="205">
        <f t="shared" si="21"/>
        <v>44.78468899521531</v>
      </c>
      <c r="BG12" s="55">
        <v>724</v>
      </c>
      <c r="BH12" s="177">
        <v>410</v>
      </c>
      <c r="BI12" s="50">
        <f t="shared" si="22"/>
        <v>56.62983425414365</v>
      </c>
      <c r="BJ12" s="56">
        <v>314</v>
      </c>
      <c r="BK12" s="203">
        <f t="shared" si="23"/>
        <v>43.370165745856355</v>
      </c>
      <c r="BL12" s="42">
        <v>10936</v>
      </c>
      <c r="BM12" s="89">
        <v>5429</v>
      </c>
      <c r="BN12" s="191">
        <f t="shared" si="24"/>
        <v>49.64337966349671</v>
      </c>
      <c r="BO12" s="274">
        <v>5507</v>
      </c>
      <c r="BP12" s="44">
        <f t="shared" si="25"/>
        <v>50.35662033650329</v>
      </c>
      <c r="BQ12" s="42">
        <v>1695</v>
      </c>
      <c r="BR12" s="268">
        <v>940</v>
      </c>
      <c r="BS12" s="43">
        <f t="shared" si="26"/>
        <v>55.45722713864307</v>
      </c>
      <c r="BT12" s="277">
        <v>755</v>
      </c>
      <c r="BU12" s="192">
        <f t="shared" si="27"/>
        <v>44.54277286135693</v>
      </c>
      <c r="BV12" s="42">
        <v>2392</v>
      </c>
      <c r="BW12" s="89">
        <v>1256</v>
      </c>
      <c r="BX12" s="43">
        <f t="shared" si="28"/>
        <v>52.508361204013376</v>
      </c>
      <c r="BY12" s="274">
        <v>1136</v>
      </c>
      <c r="BZ12" s="44">
        <f t="shared" si="29"/>
        <v>47.491638795986624</v>
      </c>
      <c r="CA12" s="42">
        <v>1030</v>
      </c>
      <c r="CB12" s="18">
        <v>528</v>
      </c>
      <c r="CC12" s="46">
        <f t="shared" si="30"/>
        <v>51.262135922330096</v>
      </c>
      <c r="CD12" s="18">
        <v>502</v>
      </c>
      <c r="CE12" s="52">
        <f t="shared" si="31"/>
        <v>48.737864077669904</v>
      </c>
      <c r="CF12" s="39">
        <f t="shared" si="32"/>
        <v>110022</v>
      </c>
      <c r="CG12" s="40">
        <f t="shared" si="33"/>
        <v>8.442099544678166</v>
      </c>
      <c r="CH12" s="41" t="s">
        <v>66</v>
      </c>
    </row>
    <row r="13" spans="1:86" ht="19.5" customHeight="1">
      <c r="A13" s="860" t="s">
        <v>67</v>
      </c>
      <c r="B13" s="861"/>
      <c r="C13" s="863"/>
      <c r="D13" s="15">
        <v>28758</v>
      </c>
      <c r="E13" s="15">
        <v>14555</v>
      </c>
      <c r="F13" s="43">
        <f t="shared" si="0"/>
        <v>50.612003616385</v>
      </c>
      <c r="G13" s="15">
        <v>14203</v>
      </c>
      <c r="H13" s="192">
        <f t="shared" si="1"/>
        <v>49.387996383615</v>
      </c>
      <c r="I13" s="270">
        <v>40475</v>
      </c>
      <c r="J13" s="269">
        <v>20742</v>
      </c>
      <c r="K13" s="43">
        <f t="shared" si="2"/>
        <v>51.24644842495367</v>
      </c>
      <c r="L13" s="295">
        <v>19733</v>
      </c>
      <c r="M13" s="192">
        <f t="shared" si="3"/>
        <v>48.75355157504632</v>
      </c>
      <c r="N13" s="169">
        <v>389</v>
      </c>
      <c r="O13" s="173">
        <v>181</v>
      </c>
      <c r="P13" s="46">
        <f t="shared" si="4"/>
        <v>46.52956298200514</v>
      </c>
      <c r="Q13" s="56">
        <v>208</v>
      </c>
      <c r="R13" s="47">
        <f t="shared" si="5"/>
        <v>53.470437017994854</v>
      </c>
      <c r="S13" s="270">
        <v>1961</v>
      </c>
      <c r="T13" s="273">
        <v>971</v>
      </c>
      <c r="U13" s="191">
        <f t="shared" si="6"/>
        <v>49.51555328913819</v>
      </c>
      <c r="V13" s="15">
        <v>990</v>
      </c>
      <c r="W13" s="192">
        <f t="shared" si="7"/>
        <v>50.48444671086181</v>
      </c>
      <c r="X13" s="269">
        <v>4182</v>
      </c>
      <c r="Y13" s="269">
        <v>2096</v>
      </c>
      <c r="Z13" s="43">
        <f t="shared" si="8"/>
        <v>50.11956001912961</v>
      </c>
      <c r="AA13" s="15">
        <v>2086</v>
      </c>
      <c r="AB13" s="192">
        <f t="shared" si="9"/>
        <v>49.88043998087039</v>
      </c>
      <c r="AC13" s="218">
        <v>388</v>
      </c>
      <c r="AD13" s="177">
        <v>214</v>
      </c>
      <c r="AE13" s="46">
        <f t="shared" si="10"/>
        <v>55.154639175257735</v>
      </c>
      <c r="AF13" s="18">
        <v>174</v>
      </c>
      <c r="AG13" s="205">
        <f t="shared" si="11"/>
        <v>44.84536082474227</v>
      </c>
      <c r="AH13" s="90">
        <v>924</v>
      </c>
      <c r="AI13" s="90">
        <v>463</v>
      </c>
      <c r="AJ13" s="46">
        <f t="shared" si="12"/>
        <v>50.10822510822511</v>
      </c>
      <c r="AK13" s="56">
        <v>461</v>
      </c>
      <c r="AL13" s="216">
        <f t="shared" si="13"/>
        <v>49.891774891774894</v>
      </c>
      <c r="AM13" s="89">
        <v>1656</v>
      </c>
      <c r="AN13" s="277">
        <v>894</v>
      </c>
      <c r="AO13" s="46">
        <f t="shared" si="14"/>
        <v>53.985507246376805</v>
      </c>
      <c r="AP13" s="177">
        <v>762</v>
      </c>
      <c r="AQ13" s="205">
        <f t="shared" si="15"/>
        <v>46.01449275362319</v>
      </c>
      <c r="AR13" s="45">
        <v>237</v>
      </c>
      <c r="AS13" s="90">
        <v>123</v>
      </c>
      <c r="AT13" s="46">
        <f t="shared" si="16"/>
        <v>51.89873417721519</v>
      </c>
      <c r="AU13" s="56">
        <v>114</v>
      </c>
      <c r="AV13" s="205">
        <f t="shared" si="17"/>
        <v>48.10126582278481</v>
      </c>
      <c r="AW13" s="42">
        <v>1744</v>
      </c>
      <c r="AX13" s="18">
        <v>914</v>
      </c>
      <c r="AY13" s="191">
        <f t="shared" si="18"/>
        <v>52.40825688073395</v>
      </c>
      <c r="AZ13" s="177">
        <v>830</v>
      </c>
      <c r="BA13" s="192">
        <f t="shared" si="19"/>
        <v>47.591743119266056</v>
      </c>
      <c r="BB13" s="90">
        <v>851</v>
      </c>
      <c r="BC13" s="90">
        <v>449</v>
      </c>
      <c r="BD13" s="46">
        <f t="shared" si="20"/>
        <v>52.76145710928319</v>
      </c>
      <c r="BE13" s="56">
        <v>402</v>
      </c>
      <c r="BF13" s="205">
        <f t="shared" si="21"/>
        <v>47.23854289071681</v>
      </c>
      <c r="BG13" s="45">
        <v>583</v>
      </c>
      <c r="BH13" s="276">
        <v>313</v>
      </c>
      <c r="BI13" s="50">
        <f t="shared" si="22"/>
        <v>53.687821612349914</v>
      </c>
      <c r="BJ13" s="56">
        <v>270</v>
      </c>
      <c r="BK13" s="203">
        <f t="shared" si="23"/>
        <v>46.312178387650086</v>
      </c>
      <c r="BL13" s="42">
        <v>9277</v>
      </c>
      <c r="BM13" s="15">
        <v>4706</v>
      </c>
      <c r="BN13" s="43">
        <f t="shared" si="24"/>
        <v>50.72760590708203</v>
      </c>
      <c r="BO13" s="15">
        <v>4571</v>
      </c>
      <c r="BP13" s="296">
        <f t="shared" si="25"/>
        <v>49.27239409291797</v>
      </c>
      <c r="BQ13" s="42">
        <v>1599</v>
      </c>
      <c r="BR13" s="277">
        <v>831</v>
      </c>
      <c r="BS13" s="43">
        <f t="shared" si="26"/>
        <v>51.969981238273924</v>
      </c>
      <c r="BT13" s="277">
        <v>768</v>
      </c>
      <c r="BU13" s="192">
        <f t="shared" si="27"/>
        <v>48.030018761726076</v>
      </c>
      <c r="BV13" s="42">
        <v>2251</v>
      </c>
      <c r="BW13" s="89">
        <v>1118</v>
      </c>
      <c r="BX13" s="43">
        <f t="shared" si="28"/>
        <v>49.666814749000444</v>
      </c>
      <c r="BY13" s="274">
        <v>1133</v>
      </c>
      <c r="BZ13" s="44">
        <f t="shared" si="29"/>
        <v>50.333185250999556</v>
      </c>
      <c r="CA13" s="45">
        <v>928</v>
      </c>
      <c r="CB13" s="18">
        <v>457</v>
      </c>
      <c r="CC13" s="46">
        <f t="shared" si="30"/>
        <v>49.24568965517241</v>
      </c>
      <c r="CD13" s="18">
        <v>471</v>
      </c>
      <c r="CE13" s="52">
        <f t="shared" si="31"/>
        <v>50.754310344827594</v>
      </c>
      <c r="CF13" s="39">
        <f t="shared" si="32"/>
        <v>96203</v>
      </c>
      <c r="CG13" s="40">
        <f t="shared" si="33"/>
        <v>7.381753671962642</v>
      </c>
      <c r="CH13" s="41" t="s">
        <v>67</v>
      </c>
    </row>
    <row r="14" spans="1:86" ht="19.5" customHeight="1">
      <c r="A14" s="860" t="s">
        <v>68</v>
      </c>
      <c r="B14" s="861"/>
      <c r="C14" s="863"/>
      <c r="D14" s="15">
        <v>24742</v>
      </c>
      <c r="E14" s="15">
        <v>12441</v>
      </c>
      <c r="F14" s="43">
        <f t="shared" si="0"/>
        <v>50.28291973163043</v>
      </c>
      <c r="G14" s="15">
        <v>12301</v>
      </c>
      <c r="H14" s="192">
        <f t="shared" si="1"/>
        <v>49.71708026836957</v>
      </c>
      <c r="I14" s="270">
        <v>34922</v>
      </c>
      <c r="J14" s="269">
        <v>17578</v>
      </c>
      <c r="K14" s="43">
        <f t="shared" si="2"/>
        <v>50.335032357826016</v>
      </c>
      <c r="L14" s="15">
        <v>17344</v>
      </c>
      <c r="M14" s="192">
        <f t="shared" si="3"/>
        <v>49.66496764217399</v>
      </c>
      <c r="N14" s="169">
        <v>399</v>
      </c>
      <c r="O14" s="173">
        <v>183</v>
      </c>
      <c r="P14" s="46">
        <f t="shared" si="4"/>
        <v>45.86466165413533</v>
      </c>
      <c r="Q14" s="56">
        <v>216</v>
      </c>
      <c r="R14" s="60">
        <f t="shared" si="5"/>
        <v>54.13533834586466</v>
      </c>
      <c r="S14" s="280">
        <v>1837</v>
      </c>
      <c r="T14" s="177">
        <v>936</v>
      </c>
      <c r="U14" s="198">
        <f t="shared" si="6"/>
        <v>50.952640174197064</v>
      </c>
      <c r="V14" s="177">
        <v>901</v>
      </c>
      <c r="W14" s="192">
        <f t="shared" si="7"/>
        <v>49.047359825802936</v>
      </c>
      <c r="X14" s="89">
        <v>4108</v>
      </c>
      <c r="Y14" s="89">
        <v>2149</v>
      </c>
      <c r="Z14" s="43">
        <f t="shared" si="8"/>
        <v>52.31256085686466</v>
      </c>
      <c r="AA14" s="15">
        <v>1959</v>
      </c>
      <c r="AB14" s="192">
        <f t="shared" si="9"/>
        <v>47.68743914313534</v>
      </c>
      <c r="AC14" s="90">
        <v>335</v>
      </c>
      <c r="AD14" s="90">
        <v>169</v>
      </c>
      <c r="AE14" s="46">
        <f t="shared" si="10"/>
        <v>50.44776119402985</v>
      </c>
      <c r="AF14" s="18">
        <v>166</v>
      </c>
      <c r="AG14" s="205">
        <f t="shared" si="11"/>
        <v>49.55223880597015</v>
      </c>
      <c r="AH14" s="90">
        <v>850</v>
      </c>
      <c r="AI14" s="90">
        <v>453</v>
      </c>
      <c r="AJ14" s="46">
        <f t="shared" si="12"/>
        <v>53.294117647058826</v>
      </c>
      <c r="AK14" s="56">
        <v>397</v>
      </c>
      <c r="AL14" s="205">
        <f t="shared" si="13"/>
        <v>46.705882352941174</v>
      </c>
      <c r="AM14" s="89">
        <v>1397</v>
      </c>
      <c r="AN14" s="90">
        <v>711</v>
      </c>
      <c r="AO14" s="46">
        <f t="shared" si="14"/>
        <v>50.89477451682176</v>
      </c>
      <c r="AP14" s="18">
        <v>686</v>
      </c>
      <c r="AQ14" s="205">
        <f t="shared" si="15"/>
        <v>49.10522548317824</v>
      </c>
      <c r="AR14" s="45">
        <v>246</v>
      </c>
      <c r="AS14" s="90">
        <v>123</v>
      </c>
      <c r="AT14" s="46">
        <f t="shared" si="16"/>
        <v>50</v>
      </c>
      <c r="AU14" s="56">
        <v>123</v>
      </c>
      <c r="AV14" s="205">
        <f t="shared" si="17"/>
        <v>50</v>
      </c>
      <c r="AW14" s="272">
        <v>1473</v>
      </c>
      <c r="AX14" s="177">
        <v>784</v>
      </c>
      <c r="AY14" s="43">
        <f t="shared" si="18"/>
        <v>53.22471147318398</v>
      </c>
      <c r="AZ14" s="18">
        <v>689</v>
      </c>
      <c r="BA14" s="192">
        <f t="shared" si="19"/>
        <v>46.77528852681602</v>
      </c>
      <c r="BB14" s="90">
        <v>865</v>
      </c>
      <c r="BC14" s="90">
        <v>440</v>
      </c>
      <c r="BD14" s="46">
        <f t="shared" si="20"/>
        <v>50.86705202312138</v>
      </c>
      <c r="BE14" s="56">
        <v>425</v>
      </c>
      <c r="BF14" s="205">
        <f t="shared" si="21"/>
        <v>49.13294797687861</v>
      </c>
      <c r="BG14" s="45">
        <v>573</v>
      </c>
      <c r="BH14" s="90">
        <v>283</v>
      </c>
      <c r="BI14" s="50">
        <f t="shared" si="22"/>
        <v>49.389179755671904</v>
      </c>
      <c r="BJ14" s="56">
        <v>290</v>
      </c>
      <c r="BK14" s="203">
        <f t="shared" si="23"/>
        <v>50.6108202443281</v>
      </c>
      <c r="BL14" s="270">
        <v>7673</v>
      </c>
      <c r="BM14" s="269">
        <v>3954</v>
      </c>
      <c r="BN14" s="43">
        <f t="shared" si="24"/>
        <v>51.53134367261827</v>
      </c>
      <c r="BO14" s="295">
        <v>3719</v>
      </c>
      <c r="BP14" s="44">
        <f t="shared" si="25"/>
        <v>48.46865632738172</v>
      </c>
      <c r="BQ14" s="42">
        <v>1399</v>
      </c>
      <c r="BR14" s="277">
        <v>699</v>
      </c>
      <c r="BS14" s="43">
        <f t="shared" si="26"/>
        <v>49.96426018584703</v>
      </c>
      <c r="BT14" s="277">
        <v>700</v>
      </c>
      <c r="BU14" s="192">
        <f t="shared" si="27"/>
        <v>50.03573981415297</v>
      </c>
      <c r="BV14" s="42">
        <v>2240</v>
      </c>
      <c r="BW14" s="89">
        <v>1158</v>
      </c>
      <c r="BX14" s="43">
        <f t="shared" si="28"/>
        <v>51.69642857142858</v>
      </c>
      <c r="BY14" s="295">
        <v>1082</v>
      </c>
      <c r="BZ14" s="300">
        <f t="shared" si="29"/>
        <v>48.30357142857143</v>
      </c>
      <c r="CA14" s="42">
        <v>1059</v>
      </c>
      <c r="CB14" s="18">
        <v>518</v>
      </c>
      <c r="CC14" s="46">
        <f t="shared" si="30"/>
        <v>48.91406987724268</v>
      </c>
      <c r="CD14" s="18">
        <v>541</v>
      </c>
      <c r="CE14" s="52">
        <f t="shared" si="31"/>
        <v>51.08593012275732</v>
      </c>
      <c r="CF14" s="39">
        <f t="shared" si="32"/>
        <v>84118</v>
      </c>
      <c r="CG14" s="40">
        <f t="shared" si="33"/>
        <v>6.454459376299631</v>
      </c>
      <c r="CH14" s="41" t="s">
        <v>68</v>
      </c>
    </row>
    <row r="15" spans="1:86" ht="19.5" customHeight="1">
      <c r="A15" s="860" t="s">
        <v>69</v>
      </c>
      <c r="B15" s="861"/>
      <c r="C15" s="863"/>
      <c r="D15" s="15">
        <v>22712</v>
      </c>
      <c r="E15" s="15">
        <v>11303</v>
      </c>
      <c r="F15" s="43">
        <f t="shared" si="0"/>
        <v>49.766643184219795</v>
      </c>
      <c r="G15" s="15">
        <v>11409</v>
      </c>
      <c r="H15" s="192">
        <f t="shared" si="1"/>
        <v>50.233356815780205</v>
      </c>
      <c r="I15" s="270">
        <v>30383</v>
      </c>
      <c r="J15" s="269">
        <v>15221</v>
      </c>
      <c r="K15" s="43">
        <f t="shared" si="2"/>
        <v>50.09709376954218</v>
      </c>
      <c r="L15" s="295">
        <v>15162</v>
      </c>
      <c r="M15" s="192">
        <f t="shared" si="3"/>
        <v>49.90290623045782</v>
      </c>
      <c r="N15" s="282">
        <v>447</v>
      </c>
      <c r="O15" s="177">
        <v>230</v>
      </c>
      <c r="P15" s="46">
        <f t="shared" si="4"/>
        <v>51.45413870246085</v>
      </c>
      <c r="Q15" s="56">
        <v>217</v>
      </c>
      <c r="R15" s="47">
        <f t="shared" si="5"/>
        <v>48.54586129753915</v>
      </c>
      <c r="S15" s="42">
        <v>1840</v>
      </c>
      <c r="T15" s="268">
        <v>960</v>
      </c>
      <c r="U15" s="43">
        <f t="shared" si="6"/>
        <v>52.17391304347826</v>
      </c>
      <c r="V15" s="18">
        <v>880</v>
      </c>
      <c r="W15" s="192">
        <f t="shared" si="7"/>
        <v>47.82608695652174</v>
      </c>
      <c r="X15" s="89">
        <v>3949</v>
      </c>
      <c r="Y15" s="89">
        <v>2015</v>
      </c>
      <c r="Z15" s="43">
        <f t="shared" si="8"/>
        <v>51.02557609521398</v>
      </c>
      <c r="AA15" s="295">
        <v>1934</v>
      </c>
      <c r="AB15" s="192">
        <f t="shared" si="9"/>
        <v>48.97442390478602</v>
      </c>
      <c r="AC15" s="218">
        <v>455</v>
      </c>
      <c r="AD15" s="177">
        <v>215</v>
      </c>
      <c r="AE15" s="46">
        <f t="shared" si="10"/>
        <v>47.25274725274725</v>
      </c>
      <c r="AF15" s="18">
        <v>240</v>
      </c>
      <c r="AG15" s="205">
        <f t="shared" si="11"/>
        <v>52.74725274725275</v>
      </c>
      <c r="AH15" s="90">
        <v>728</v>
      </c>
      <c r="AI15" s="90">
        <v>360</v>
      </c>
      <c r="AJ15" s="46">
        <f t="shared" si="12"/>
        <v>49.45054945054945</v>
      </c>
      <c r="AK15" s="56">
        <v>368</v>
      </c>
      <c r="AL15" s="205">
        <f t="shared" si="13"/>
        <v>50.54945054945055</v>
      </c>
      <c r="AM15" s="89">
        <v>1222</v>
      </c>
      <c r="AN15" s="277">
        <v>616</v>
      </c>
      <c r="AO15" s="46">
        <f t="shared" si="14"/>
        <v>50.40916530278232</v>
      </c>
      <c r="AP15" s="170">
        <v>606</v>
      </c>
      <c r="AQ15" s="205">
        <f t="shared" si="15"/>
        <v>49.59083469721768</v>
      </c>
      <c r="AR15" s="169">
        <v>263</v>
      </c>
      <c r="AS15" s="90">
        <v>128</v>
      </c>
      <c r="AT15" s="46">
        <f t="shared" si="16"/>
        <v>48.669201520912544</v>
      </c>
      <c r="AU15" s="56">
        <v>135</v>
      </c>
      <c r="AV15" s="205">
        <f t="shared" si="17"/>
        <v>51.33079847908745</v>
      </c>
      <c r="AW15" s="42">
        <v>1567</v>
      </c>
      <c r="AX15" s="56">
        <v>815</v>
      </c>
      <c r="AY15" s="43">
        <f t="shared" si="18"/>
        <v>52.01021059349075</v>
      </c>
      <c r="AZ15" s="18">
        <v>752</v>
      </c>
      <c r="BA15" s="192">
        <f t="shared" si="19"/>
        <v>47.98978940650925</v>
      </c>
      <c r="BB15" s="89">
        <v>1004</v>
      </c>
      <c r="BC15" s="90">
        <v>470</v>
      </c>
      <c r="BD15" s="46">
        <f t="shared" si="20"/>
        <v>46.81274900398406</v>
      </c>
      <c r="BE15" s="18">
        <v>534</v>
      </c>
      <c r="BF15" s="205">
        <f t="shared" si="21"/>
        <v>53.18725099601593</v>
      </c>
      <c r="BG15" s="45">
        <v>568</v>
      </c>
      <c r="BH15" s="177">
        <v>271</v>
      </c>
      <c r="BI15" s="50">
        <f t="shared" si="22"/>
        <v>47.7112676056338</v>
      </c>
      <c r="BJ15" s="56">
        <v>297</v>
      </c>
      <c r="BK15" s="51">
        <f t="shared" si="23"/>
        <v>52.2887323943662</v>
      </c>
      <c r="BL15" s="15">
        <v>6566</v>
      </c>
      <c r="BM15" s="89">
        <v>3304</v>
      </c>
      <c r="BN15" s="43">
        <f t="shared" si="24"/>
        <v>50.31982942430704</v>
      </c>
      <c r="BO15" s="15">
        <v>3262</v>
      </c>
      <c r="BP15" s="44">
        <f t="shared" si="25"/>
        <v>49.68017057569296</v>
      </c>
      <c r="BQ15" s="42">
        <v>1538</v>
      </c>
      <c r="BR15" s="277">
        <v>821</v>
      </c>
      <c r="BS15" s="43">
        <f t="shared" si="26"/>
        <v>53.381014304291284</v>
      </c>
      <c r="BT15" s="277">
        <v>717</v>
      </c>
      <c r="BU15" s="192">
        <f t="shared" si="27"/>
        <v>46.618985695708716</v>
      </c>
      <c r="BV15" s="42">
        <v>2202</v>
      </c>
      <c r="BW15" s="89">
        <v>1130</v>
      </c>
      <c r="BX15" s="43">
        <f t="shared" si="28"/>
        <v>51.316984559491374</v>
      </c>
      <c r="BY15" s="274">
        <v>1072</v>
      </c>
      <c r="BZ15" s="44">
        <f t="shared" si="29"/>
        <v>48.68301544050863</v>
      </c>
      <c r="CA15" s="42">
        <v>1147</v>
      </c>
      <c r="CB15" s="18">
        <v>588</v>
      </c>
      <c r="CC15" s="46">
        <f t="shared" si="30"/>
        <v>51.264167393199656</v>
      </c>
      <c r="CD15" s="18">
        <v>559</v>
      </c>
      <c r="CE15" s="52">
        <f t="shared" si="31"/>
        <v>48.73583260680035</v>
      </c>
      <c r="CF15" s="39">
        <f t="shared" si="32"/>
        <v>76591</v>
      </c>
      <c r="CG15" s="40">
        <f t="shared" si="33"/>
        <v>5.876905039232567</v>
      </c>
      <c r="CH15" s="41" t="s">
        <v>69</v>
      </c>
    </row>
    <row r="16" spans="1:86" ht="19.5" customHeight="1">
      <c r="A16" s="860" t="s">
        <v>70</v>
      </c>
      <c r="B16" s="861"/>
      <c r="C16" s="863"/>
      <c r="D16" s="15">
        <v>19366</v>
      </c>
      <c r="E16" s="15">
        <v>9552</v>
      </c>
      <c r="F16" s="43">
        <f t="shared" si="0"/>
        <v>49.32355674894144</v>
      </c>
      <c r="G16" s="261">
        <v>9814</v>
      </c>
      <c r="H16" s="192">
        <f t="shared" si="1"/>
        <v>50.67644325105856</v>
      </c>
      <c r="I16" s="270">
        <v>25878</v>
      </c>
      <c r="J16" s="269">
        <v>13255</v>
      </c>
      <c r="K16" s="43">
        <f t="shared" si="2"/>
        <v>51.221114460159214</v>
      </c>
      <c r="L16" s="286">
        <v>12623</v>
      </c>
      <c r="M16" s="192">
        <f t="shared" si="3"/>
        <v>48.77888553984079</v>
      </c>
      <c r="N16" s="45">
        <v>457</v>
      </c>
      <c r="O16" s="90">
        <v>234</v>
      </c>
      <c r="P16" s="46">
        <f t="shared" si="4"/>
        <v>51.203501094091905</v>
      </c>
      <c r="Q16" s="56">
        <v>223</v>
      </c>
      <c r="R16" s="293">
        <f t="shared" si="5"/>
        <v>48.796498905908095</v>
      </c>
      <c r="S16" s="280">
        <v>1669</v>
      </c>
      <c r="T16" s="177">
        <v>841</v>
      </c>
      <c r="U16" s="191">
        <f t="shared" si="6"/>
        <v>50.38945476333133</v>
      </c>
      <c r="V16" s="177">
        <v>828</v>
      </c>
      <c r="W16" s="192">
        <f t="shared" si="7"/>
        <v>49.61054523666866</v>
      </c>
      <c r="X16" s="269">
        <v>3346</v>
      </c>
      <c r="Y16" s="269">
        <v>1751</v>
      </c>
      <c r="Z16" s="43">
        <f t="shared" si="8"/>
        <v>52.3311416616856</v>
      </c>
      <c r="AA16" s="15">
        <v>1595</v>
      </c>
      <c r="AB16" s="192">
        <f t="shared" si="9"/>
        <v>47.66885833831441</v>
      </c>
      <c r="AC16" s="90">
        <v>491</v>
      </c>
      <c r="AD16" s="90">
        <v>263</v>
      </c>
      <c r="AE16" s="46">
        <f t="shared" si="10"/>
        <v>53.56415478615071</v>
      </c>
      <c r="AF16" s="18">
        <v>228</v>
      </c>
      <c r="AG16" s="205">
        <f t="shared" si="11"/>
        <v>46.435845213849284</v>
      </c>
      <c r="AH16" s="90">
        <v>632</v>
      </c>
      <c r="AI16" s="90">
        <v>307</v>
      </c>
      <c r="AJ16" s="46">
        <f t="shared" si="12"/>
        <v>48.575949367088604</v>
      </c>
      <c r="AK16" s="56">
        <v>325</v>
      </c>
      <c r="AL16" s="205">
        <f t="shared" si="13"/>
        <v>51.42405063291139</v>
      </c>
      <c r="AM16" s="89">
        <v>1173</v>
      </c>
      <c r="AN16" s="18">
        <v>562</v>
      </c>
      <c r="AO16" s="190">
        <f t="shared" si="14"/>
        <v>47.911338448422846</v>
      </c>
      <c r="AP16" s="170">
        <v>611</v>
      </c>
      <c r="AQ16" s="205">
        <f t="shared" si="15"/>
        <v>52.088661551577154</v>
      </c>
      <c r="AR16" s="282">
        <v>279</v>
      </c>
      <c r="AS16" s="90">
        <v>136</v>
      </c>
      <c r="AT16" s="46">
        <f t="shared" si="16"/>
        <v>48.74551971326165</v>
      </c>
      <c r="AU16" s="18">
        <v>143</v>
      </c>
      <c r="AV16" s="205">
        <f t="shared" si="17"/>
        <v>51.25448028673835</v>
      </c>
      <c r="AW16" s="272">
        <v>1344</v>
      </c>
      <c r="AX16" s="18">
        <v>632</v>
      </c>
      <c r="AY16" s="43">
        <f t="shared" si="18"/>
        <v>47.023809523809526</v>
      </c>
      <c r="AZ16" s="18">
        <v>712</v>
      </c>
      <c r="BA16" s="192">
        <f t="shared" si="19"/>
        <v>52.976190476190474</v>
      </c>
      <c r="BB16" s="90">
        <v>962</v>
      </c>
      <c r="BC16" s="90">
        <v>485</v>
      </c>
      <c r="BD16" s="46">
        <f t="shared" si="20"/>
        <v>50.41580041580042</v>
      </c>
      <c r="BE16" s="18">
        <v>477</v>
      </c>
      <c r="BF16" s="205">
        <f t="shared" si="21"/>
        <v>49.58419958419958</v>
      </c>
      <c r="BG16" s="45">
        <v>568</v>
      </c>
      <c r="BH16" s="276">
        <v>273</v>
      </c>
      <c r="BI16" s="50">
        <f t="shared" si="22"/>
        <v>48.063380281690144</v>
      </c>
      <c r="BJ16" s="56">
        <v>295</v>
      </c>
      <c r="BK16" s="203">
        <f t="shared" si="23"/>
        <v>51.93661971830986</v>
      </c>
      <c r="BL16" s="42">
        <v>5577</v>
      </c>
      <c r="BM16" s="89">
        <v>2796</v>
      </c>
      <c r="BN16" s="43">
        <f t="shared" si="24"/>
        <v>50.134480903711676</v>
      </c>
      <c r="BO16" s="15">
        <v>2781</v>
      </c>
      <c r="BP16" s="44">
        <f t="shared" si="25"/>
        <v>49.865519096288324</v>
      </c>
      <c r="BQ16" s="42">
        <v>1348</v>
      </c>
      <c r="BR16" s="277">
        <v>707</v>
      </c>
      <c r="BS16" s="43">
        <f t="shared" si="26"/>
        <v>52.44807121661721</v>
      </c>
      <c r="BT16" s="277">
        <v>641</v>
      </c>
      <c r="BU16" s="192">
        <f t="shared" si="27"/>
        <v>47.55192878338279</v>
      </c>
      <c r="BV16" s="42">
        <v>2142</v>
      </c>
      <c r="BW16" s="90">
        <v>1060</v>
      </c>
      <c r="BX16" s="43">
        <f t="shared" si="28"/>
        <v>49.486461251167135</v>
      </c>
      <c r="BY16" s="274">
        <v>1082</v>
      </c>
      <c r="BZ16" s="44">
        <f t="shared" si="29"/>
        <v>50.513538748832865</v>
      </c>
      <c r="CA16" s="45">
        <v>1013</v>
      </c>
      <c r="CB16" s="18">
        <v>508</v>
      </c>
      <c r="CC16" s="46">
        <f t="shared" si="30"/>
        <v>50.14807502467917</v>
      </c>
      <c r="CD16" s="18">
        <v>505</v>
      </c>
      <c r="CE16" s="52">
        <f t="shared" si="31"/>
        <v>49.85192497532083</v>
      </c>
      <c r="CF16" s="39">
        <f t="shared" si="32"/>
        <v>66245</v>
      </c>
      <c r="CG16" s="40">
        <f t="shared" si="33"/>
        <v>5.083045975688546</v>
      </c>
      <c r="CH16" s="41" t="s">
        <v>70</v>
      </c>
    </row>
    <row r="17" spans="1:86" ht="19.5" customHeight="1">
      <c r="A17" s="860" t="s">
        <v>71</v>
      </c>
      <c r="B17" s="861"/>
      <c r="C17" s="863"/>
      <c r="D17" s="15">
        <v>16614</v>
      </c>
      <c r="E17" s="15">
        <v>8296</v>
      </c>
      <c r="F17" s="43">
        <f t="shared" si="0"/>
        <v>49.9337907788612</v>
      </c>
      <c r="G17" s="286">
        <v>8318</v>
      </c>
      <c r="H17" s="192">
        <f t="shared" si="1"/>
        <v>50.066209221138806</v>
      </c>
      <c r="I17" s="270">
        <v>20638</v>
      </c>
      <c r="J17" s="269">
        <v>10770</v>
      </c>
      <c r="K17" s="43">
        <f t="shared" si="2"/>
        <v>52.185289272216295</v>
      </c>
      <c r="L17" s="15">
        <v>9868</v>
      </c>
      <c r="M17" s="192">
        <f t="shared" si="3"/>
        <v>47.8147107277837</v>
      </c>
      <c r="N17" s="169">
        <v>486</v>
      </c>
      <c r="O17" s="173">
        <v>231</v>
      </c>
      <c r="P17" s="46">
        <f t="shared" si="4"/>
        <v>47.53086419753087</v>
      </c>
      <c r="Q17" s="56">
        <v>255</v>
      </c>
      <c r="R17" s="47">
        <f t="shared" si="5"/>
        <v>52.46913580246913</v>
      </c>
      <c r="S17" s="278">
        <v>1616</v>
      </c>
      <c r="T17" s="90">
        <v>842</v>
      </c>
      <c r="U17" s="43">
        <f t="shared" si="6"/>
        <v>52.103960396039604</v>
      </c>
      <c r="V17" s="56">
        <v>774</v>
      </c>
      <c r="W17" s="192">
        <f t="shared" si="7"/>
        <v>47.896039603960396</v>
      </c>
      <c r="X17" s="272">
        <v>2978</v>
      </c>
      <c r="Y17" s="295">
        <v>1452</v>
      </c>
      <c r="Z17" s="43">
        <f t="shared" si="8"/>
        <v>48.75755540631296</v>
      </c>
      <c r="AA17" s="15">
        <v>1526</v>
      </c>
      <c r="AB17" s="192">
        <f t="shared" si="9"/>
        <v>51.24244459368704</v>
      </c>
      <c r="AC17" s="90">
        <v>418</v>
      </c>
      <c r="AD17" s="90">
        <v>196</v>
      </c>
      <c r="AE17" s="46">
        <f t="shared" si="10"/>
        <v>46.889952153110045</v>
      </c>
      <c r="AF17" s="177">
        <v>222</v>
      </c>
      <c r="AG17" s="205">
        <f t="shared" si="11"/>
        <v>53.110047846889955</v>
      </c>
      <c r="AH17" s="218">
        <v>635</v>
      </c>
      <c r="AI17" s="177">
        <v>345</v>
      </c>
      <c r="AJ17" s="46">
        <f t="shared" si="12"/>
        <v>54.330708661417326</v>
      </c>
      <c r="AK17" s="56">
        <v>290</v>
      </c>
      <c r="AL17" s="205">
        <f t="shared" si="13"/>
        <v>45.66929133858268</v>
      </c>
      <c r="AM17" s="269">
        <v>1048</v>
      </c>
      <c r="AN17" s="173">
        <v>529</v>
      </c>
      <c r="AO17" s="46">
        <f t="shared" si="14"/>
        <v>50.47709923664122</v>
      </c>
      <c r="AP17" s="177">
        <v>519</v>
      </c>
      <c r="AQ17" s="205">
        <f t="shared" si="15"/>
        <v>49.52290076335878</v>
      </c>
      <c r="AR17" s="45">
        <v>267</v>
      </c>
      <c r="AS17" s="177">
        <v>141</v>
      </c>
      <c r="AT17" s="46">
        <f t="shared" si="16"/>
        <v>52.80898876404494</v>
      </c>
      <c r="AU17" s="177">
        <v>126</v>
      </c>
      <c r="AV17" s="205">
        <f t="shared" si="17"/>
        <v>47.19101123595505</v>
      </c>
      <c r="AW17" s="42">
        <v>1346</v>
      </c>
      <c r="AX17" s="177">
        <v>659</v>
      </c>
      <c r="AY17" s="43">
        <f t="shared" si="18"/>
        <v>48.95988112927191</v>
      </c>
      <c r="AZ17" s="18">
        <v>687</v>
      </c>
      <c r="BA17" s="192">
        <f t="shared" si="19"/>
        <v>51.04011887072808</v>
      </c>
      <c r="BB17" s="90">
        <v>947</v>
      </c>
      <c r="BC17" s="90">
        <v>478</v>
      </c>
      <c r="BD17" s="46">
        <f t="shared" si="20"/>
        <v>50.475184794086594</v>
      </c>
      <c r="BE17" s="177">
        <v>469</v>
      </c>
      <c r="BF17" s="205">
        <f t="shared" si="21"/>
        <v>49.524815205913406</v>
      </c>
      <c r="BG17" s="45">
        <v>595</v>
      </c>
      <c r="BH17" s="276">
        <v>299</v>
      </c>
      <c r="BI17" s="50">
        <f t="shared" si="22"/>
        <v>50.252100840336134</v>
      </c>
      <c r="BJ17" s="18">
        <v>296</v>
      </c>
      <c r="BK17" s="203">
        <f t="shared" si="23"/>
        <v>49.747899159663866</v>
      </c>
      <c r="BL17" s="280">
        <v>21276</v>
      </c>
      <c r="BM17" s="295">
        <v>2359</v>
      </c>
      <c r="BN17" s="43">
        <f t="shared" si="24"/>
        <v>11.087610453092687</v>
      </c>
      <c r="BO17" s="15">
        <v>2221</v>
      </c>
      <c r="BP17" s="44">
        <f t="shared" si="25"/>
        <v>10.43899229178417</v>
      </c>
      <c r="BQ17" s="42">
        <v>1209</v>
      </c>
      <c r="BR17" s="277">
        <v>568</v>
      </c>
      <c r="BS17" s="43">
        <f t="shared" si="26"/>
        <v>46.98097601323408</v>
      </c>
      <c r="BT17" s="277">
        <v>641</v>
      </c>
      <c r="BU17" s="192">
        <f t="shared" si="27"/>
        <v>53.01902398676592</v>
      </c>
      <c r="BV17" s="42">
        <v>1727</v>
      </c>
      <c r="BW17" s="90">
        <v>830</v>
      </c>
      <c r="BX17" s="43">
        <f t="shared" si="28"/>
        <v>48.06022003474233</v>
      </c>
      <c r="BY17" s="283">
        <v>897</v>
      </c>
      <c r="BZ17" s="44">
        <f t="shared" si="29"/>
        <v>51.93977996525767</v>
      </c>
      <c r="CA17" s="45">
        <v>932</v>
      </c>
      <c r="CB17" s="18">
        <v>459</v>
      </c>
      <c r="CC17" s="46">
        <f t="shared" si="30"/>
        <v>49.24892703862661</v>
      </c>
      <c r="CD17" s="18">
        <v>473</v>
      </c>
      <c r="CE17" s="52">
        <f t="shared" si="31"/>
        <v>50.75107296137339</v>
      </c>
      <c r="CF17" s="39">
        <f t="shared" si="32"/>
        <v>72732</v>
      </c>
      <c r="CG17" s="40">
        <f t="shared" si="33"/>
        <v>5.580800058929418</v>
      </c>
      <c r="CH17" s="41" t="s">
        <v>71</v>
      </c>
    </row>
    <row r="18" spans="1:86" ht="19.5" customHeight="1">
      <c r="A18" s="860" t="s">
        <v>72</v>
      </c>
      <c r="B18" s="861"/>
      <c r="C18" s="863"/>
      <c r="D18" s="15">
        <v>12682</v>
      </c>
      <c r="E18" s="15">
        <v>6119</v>
      </c>
      <c r="F18" s="43">
        <f t="shared" si="0"/>
        <v>48.24948746254534</v>
      </c>
      <c r="G18" s="15">
        <v>6563</v>
      </c>
      <c r="H18" s="192">
        <f t="shared" si="1"/>
        <v>51.75051253745466</v>
      </c>
      <c r="I18" s="270">
        <v>14428</v>
      </c>
      <c r="J18" s="269">
        <v>7294</v>
      </c>
      <c r="K18" s="43">
        <f t="shared" si="2"/>
        <v>50.55447740504574</v>
      </c>
      <c r="L18" s="15">
        <v>7134</v>
      </c>
      <c r="M18" s="192">
        <f t="shared" si="3"/>
        <v>49.445522594954255</v>
      </c>
      <c r="N18" s="45">
        <v>396</v>
      </c>
      <c r="O18" s="173">
        <v>191</v>
      </c>
      <c r="P18" s="46">
        <f t="shared" si="4"/>
        <v>48.23232323232323</v>
      </c>
      <c r="Q18" s="56">
        <v>205</v>
      </c>
      <c r="R18" s="47">
        <f t="shared" si="5"/>
        <v>51.76767676767676</v>
      </c>
      <c r="S18" s="278">
        <v>1338</v>
      </c>
      <c r="T18" s="90">
        <v>624</v>
      </c>
      <c r="U18" s="43">
        <f t="shared" si="6"/>
        <v>46.63677130044843</v>
      </c>
      <c r="V18" s="56">
        <v>714</v>
      </c>
      <c r="W18" s="192">
        <f t="shared" si="7"/>
        <v>53.36322869955157</v>
      </c>
      <c r="X18" s="89">
        <v>2537</v>
      </c>
      <c r="Y18" s="89">
        <v>1225</v>
      </c>
      <c r="Z18" s="43">
        <f t="shared" si="8"/>
        <v>48.28537642885298</v>
      </c>
      <c r="AA18" s="295">
        <v>1312</v>
      </c>
      <c r="AB18" s="192">
        <f t="shared" si="9"/>
        <v>51.71462357114702</v>
      </c>
      <c r="AC18" s="218">
        <v>422</v>
      </c>
      <c r="AD18" s="177">
        <v>197</v>
      </c>
      <c r="AE18" s="46">
        <f t="shared" si="10"/>
        <v>46.682464454976305</v>
      </c>
      <c r="AF18" s="56">
        <v>225</v>
      </c>
      <c r="AG18" s="205">
        <f t="shared" si="11"/>
        <v>53.317535545023695</v>
      </c>
      <c r="AH18" s="90">
        <v>495</v>
      </c>
      <c r="AI18" s="90">
        <v>227</v>
      </c>
      <c r="AJ18" s="46">
        <f t="shared" si="12"/>
        <v>45.85858585858586</v>
      </c>
      <c r="AK18" s="56">
        <v>268</v>
      </c>
      <c r="AL18" s="205">
        <f t="shared" si="13"/>
        <v>54.141414141414145</v>
      </c>
      <c r="AM18" s="90">
        <v>899</v>
      </c>
      <c r="AN18" s="177">
        <v>407</v>
      </c>
      <c r="AO18" s="46">
        <f t="shared" si="14"/>
        <v>45.272525027808676</v>
      </c>
      <c r="AP18" s="18">
        <v>492</v>
      </c>
      <c r="AQ18" s="205">
        <f t="shared" si="15"/>
        <v>54.727474972191324</v>
      </c>
      <c r="AR18" s="45">
        <v>252</v>
      </c>
      <c r="AS18" s="90">
        <v>116</v>
      </c>
      <c r="AT18" s="46">
        <f t="shared" si="16"/>
        <v>46.03174603174603</v>
      </c>
      <c r="AU18" s="56">
        <v>136</v>
      </c>
      <c r="AV18" s="205">
        <f t="shared" si="17"/>
        <v>53.96825396825397</v>
      </c>
      <c r="AW18" s="42">
        <v>1247</v>
      </c>
      <c r="AX18" s="56">
        <v>551</v>
      </c>
      <c r="AY18" s="43">
        <f t="shared" si="18"/>
        <v>44.18604651162791</v>
      </c>
      <c r="AZ18" s="18">
        <v>696</v>
      </c>
      <c r="BA18" s="192">
        <f t="shared" si="19"/>
        <v>55.81395348837209</v>
      </c>
      <c r="BB18" s="90">
        <v>878</v>
      </c>
      <c r="BC18" s="90">
        <v>420</v>
      </c>
      <c r="BD18" s="46">
        <f t="shared" si="20"/>
        <v>47.83599088838269</v>
      </c>
      <c r="BE18" s="18">
        <v>458</v>
      </c>
      <c r="BF18" s="205">
        <f t="shared" si="21"/>
        <v>52.16400911161732</v>
      </c>
      <c r="BG18" s="45">
        <v>587</v>
      </c>
      <c r="BH18" s="18">
        <v>255</v>
      </c>
      <c r="BI18" s="50">
        <f t="shared" si="22"/>
        <v>43.441226575809196</v>
      </c>
      <c r="BJ18" s="177">
        <v>332</v>
      </c>
      <c r="BK18" s="51">
        <f t="shared" si="23"/>
        <v>56.558773424190804</v>
      </c>
      <c r="BL18" s="15">
        <v>3362</v>
      </c>
      <c r="BM18" s="89">
        <v>1649</v>
      </c>
      <c r="BN18" s="43">
        <f t="shared" si="24"/>
        <v>49.04818560380726</v>
      </c>
      <c r="BO18" s="261">
        <v>1713</v>
      </c>
      <c r="BP18" s="44">
        <f t="shared" si="25"/>
        <v>50.95181439619274</v>
      </c>
      <c r="BQ18" s="42">
        <v>1096</v>
      </c>
      <c r="BR18" s="277">
        <v>511</v>
      </c>
      <c r="BS18" s="43">
        <f t="shared" si="26"/>
        <v>46.62408759124087</v>
      </c>
      <c r="BT18" s="277">
        <v>585</v>
      </c>
      <c r="BU18" s="192">
        <f t="shared" si="27"/>
        <v>53.37591240875912</v>
      </c>
      <c r="BV18" s="42">
        <v>1541</v>
      </c>
      <c r="BW18" s="90">
        <v>726</v>
      </c>
      <c r="BX18" s="43">
        <f t="shared" si="28"/>
        <v>47.112264763140814</v>
      </c>
      <c r="BY18" s="177">
        <v>815</v>
      </c>
      <c r="BZ18" s="44">
        <f t="shared" si="29"/>
        <v>52.88773523685918</v>
      </c>
      <c r="CA18" s="45">
        <v>811</v>
      </c>
      <c r="CB18" s="18">
        <v>396</v>
      </c>
      <c r="CC18" s="46">
        <f t="shared" si="30"/>
        <v>48.82860665844636</v>
      </c>
      <c r="CD18" s="18">
        <v>415</v>
      </c>
      <c r="CE18" s="52">
        <f t="shared" si="31"/>
        <v>51.17139334155364</v>
      </c>
      <c r="CF18" s="39">
        <f t="shared" si="32"/>
        <v>42971</v>
      </c>
      <c r="CG18" s="40">
        <f t="shared" si="33"/>
        <v>3.2972083722743224</v>
      </c>
      <c r="CH18" s="41" t="s">
        <v>72</v>
      </c>
    </row>
    <row r="19" spans="1:86" ht="19.5" customHeight="1">
      <c r="A19" s="860" t="s">
        <v>73</v>
      </c>
      <c r="B19" s="861"/>
      <c r="C19" s="863"/>
      <c r="D19" s="15">
        <v>9224</v>
      </c>
      <c r="E19" s="15">
        <v>4269</v>
      </c>
      <c r="F19" s="43">
        <f t="shared" si="0"/>
        <v>46.28143972246314</v>
      </c>
      <c r="G19" s="15">
        <v>4955</v>
      </c>
      <c r="H19" s="192">
        <f t="shared" si="1"/>
        <v>53.71856027753687</v>
      </c>
      <c r="I19" s="270">
        <v>9725</v>
      </c>
      <c r="J19" s="269">
        <v>4492</v>
      </c>
      <c r="K19" s="43">
        <f t="shared" si="2"/>
        <v>46.19023136246786</v>
      </c>
      <c r="L19" s="15">
        <v>5233</v>
      </c>
      <c r="M19" s="192">
        <f t="shared" si="3"/>
        <v>53.80976863753213</v>
      </c>
      <c r="N19" s="169">
        <v>329</v>
      </c>
      <c r="O19" s="173">
        <v>144</v>
      </c>
      <c r="P19" s="46">
        <f t="shared" si="4"/>
        <v>43.76899696048632</v>
      </c>
      <c r="Q19" s="18">
        <v>185</v>
      </c>
      <c r="R19" s="47">
        <f t="shared" si="5"/>
        <v>56.23100303951368</v>
      </c>
      <c r="S19" s="278">
        <v>1146</v>
      </c>
      <c r="T19" s="90">
        <v>436</v>
      </c>
      <c r="U19" s="43">
        <f t="shared" si="6"/>
        <v>38.045375218150085</v>
      </c>
      <c r="V19" s="56">
        <v>710</v>
      </c>
      <c r="W19" s="192">
        <f t="shared" si="7"/>
        <v>61.95462478184991</v>
      </c>
      <c r="X19" s="89">
        <v>1968</v>
      </c>
      <c r="Y19" s="90">
        <v>870</v>
      </c>
      <c r="Z19" s="43">
        <f t="shared" si="8"/>
        <v>44.207317073170735</v>
      </c>
      <c r="AA19" s="15">
        <v>1098</v>
      </c>
      <c r="AB19" s="192">
        <f t="shared" si="9"/>
        <v>55.79268292682927</v>
      </c>
      <c r="AC19" s="90">
        <v>331</v>
      </c>
      <c r="AD19" s="90">
        <v>148</v>
      </c>
      <c r="AE19" s="46">
        <f t="shared" si="10"/>
        <v>44.71299093655589</v>
      </c>
      <c r="AF19" s="18">
        <v>183</v>
      </c>
      <c r="AG19" s="205">
        <f t="shared" si="11"/>
        <v>55.2870090634441</v>
      </c>
      <c r="AH19" s="90">
        <v>395</v>
      </c>
      <c r="AI19" s="90">
        <v>174</v>
      </c>
      <c r="AJ19" s="46">
        <f t="shared" si="12"/>
        <v>44.050632911392405</v>
      </c>
      <c r="AK19" s="56">
        <v>221</v>
      </c>
      <c r="AL19" s="205">
        <f t="shared" si="13"/>
        <v>55.949367088607595</v>
      </c>
      <c r="AM19" s="218">
        <v>815</v>
      </c>
      <c r="AN19" s="18">
        <v>387</v>
      </c>
      <c r="AO19" s="46">
        <f t="shared" si="14"/>
        <v>47.484662576687114</v>
      </c>
      <c r="AP19" s="18">
        <v>428</v>
      </c>
      <c r="AQ19" s="205">
        <f t="shared" si="15"/>
        <v>52.51533742331288</v>
      </c>
      <c r="AR19" s="282">
        <v>208</v>
      </c>
      <c r="AS19" s="177">
        <v>89</v>
      </c>
      <c r="AT19" s="46">
        <f t="shared" si="16"/>
        <v>42.78846153846153</v>
      </c>
      <c r="AU19" s="18">
        <v>119</v>
      </c>
      <c r="AV19" s="205">
        <f t="shared" si="17"/>
        <v>57.21153846153846</v>
      </c>
      <c r="AW19" s="42">
        <v>1174</v>
      </c>
      <c r="AX19" s="56">
        <v>549</v>
      </c>
      <c r="AY19" s="43">
        <f t="shared" si="18"/>
        <v>46.76320272572402</v>
      </c>
      <c r="AZ19" s="18">
        <v>625</v>
      </c>
      <c r="BA19" s="192">
        <f t="shared" si="19"/>
        <v>53.23679727427598</v>
      </c>
      <c r="BB19" s="90">
        <v>812</v>
      </c>
      <c r="BC19" s="90">
        <v>373</v>
      </c>
      <c r="BD19" s="46">
        <f t="shared" si="20"/>
        <v>45.93596059113301</v>
      </c>
      <c r="BE19" s="177">
        <v>439</v>
      </c>
      <c r="BF19" s="205">
        <f t="shared" si="21"/>
        <v>54.06403940886699</v>
      </c>
      <c r="BG19" s="45">
        <v>590</v>
      </c>
      <c r="BH19" s="18">
        <v>268</v>
      </c>
      <c r="BI19" s="50">
        <f t="shared" si="22"/>
        <v>45.42372881355932</v>
      </c>
      <c r="BJ19" s="56">
        <v>322</v>
      </c>
      <c r="BK19" s="203">
        <f t="shared" si="23"/>
        <v>54.57627118644067</v>
      </c>
      <c r="BL19" s="42">
        <v>2165</v>
      </c>
      <c r="BM19" s="90">
        <v>1033</v>
      </c>
      <c r="BN19" s="43">
        <f t="shared" si="24"/>
        <v>47.713625866050805</v>
      </c>
      <c r="BO19" s="261">
        <v>1132</v>
      </c>
      <c r="BP19" s="44">
        <f t="shared" si="25"/>
        <v>52.28637413394919</v>
      </c>
      <c r="BQ19" s="45">
        <v>918</v>
      </c>
      <c r="BR19" s="277">
        <v>375</v>
      </c>
      <c r="BS19" s="43">
        <f t="shared" si="26"/>
        <v>40.849673202614376</v>
      </c>
      <c r="BT19" s="277">
        <v>543</v>
      </c>
      <c r="BU19" s="192">
        <f t="shared" si="27"/>
        <v>59.150326797385624</v>
      </c>
      <c r="BV19" s="42">
        <v>1216</v>
      </c>
      <c r="BW19" s="90">
        <v>565</v>
      </c>
      <c r="BX19" s="43">
        <f t="shared" si="28"/>
        <v>46.463815789473685</v>
      </c>
      <c r="BY19" s="18">
        <v>651</v>
      </c>
      <c r="BZ19" s="296">
        <f t="shared" si="29"/>
        <v>53.536184210526315</v>
      </c>
      <c r="CA19" s="45">
        <v>817</v>
      </c>
      <c r="CB19" s="18">
        <v>349</v>
      </c>
      <c r="CC19" s="46">
        <f t="shared" si="30"/>
        <v>42.71725826193391</v>
      </c>
      <c r="CD19" s="18">
        <v>468</v>
      </c>
      <c r="CE19" s="52">
        <f t="shared" si="31"/>
        <v>57.2827417380661</v>
      </c>
      <c r="CF19" s="39">
        <f t="shared" si="32"/>
        <v>31833</v>
      </c>
      <c r="CG19" s="40">
        <f t="shared" si="33"/>
        <v>2.442578346201124</v>
      </c>
      <c r="CH19" s="41" t="s">
        <v>73</v>
      </c>
    </row>
    <row r="20" spans="1:86" ht="19.5" customHeight="1">
      <c r="A20" s="860" t="s">
        <v>74</v>
      </c>
      <c r="B20" s="861"/>
      <c r="C20" s="863"/>
      <c r="D20" s="15">
        <v>6907</v>
      </c>
      <c r="E20" s="15">
        <v>3012</v>
      </c>
      <c r="F20" s="43">
        <f t="shared" si="0"/>
        <v>43.60793398002027</v>
      </c>
      <c r="G20" s="15">
        <v>3895</v>
      </c>
      <c r="H20" s="192">
        <f t="shared" si="1"/>
        <v>56.39206601997972</v>
      </c>
      <c r="I20" s="270">
        <v>6835</v>
      </c>
      <c r="J20" s="269">
        <v>3149</v>
      </c>
      <c r="K20" s="43">
        <f t="shared" si="2"/>
        <v>46.07168983174835</v>
      </c>
      <c r="L20" s="295">
        <v>3686</v>
      </c>
      <c r="M20" s="192">
        <f t="shared" si="3"/>
        <v>53.92831016825165</v>
      </c>
      <c r="N20" s="169">
        <v>313</v>
      </c>
      <c r="O20" s="173">
        <v>122</v>
      </c>
      <c r="P20" s="46">
        <f t="shared" si="4"/>
        <v>38.977635782747605</v>
      </c>
      <c r="Q20" s="177">
        <v>191</v>
      </c>
      <c r="R20" s="47">
        <f t="shared" si="5"/>
        <v>61.0223642172524</v>
      </c>
      <c r="S20" s="45">
        <v>1043</v>
      </c>
      <c r="T20" s="90">
        <v>447</v>
      </c>
      <c r="U20" s="43">
        <f t="shared" si="6"/>
        <v>42.857142857142854</v>
      </c>
      <c r="V20" s="56">
        <v>596</v>
      </c>
      <c r="W20" s="192">
        <f t="shared" si="7"/>
        <v>57.14285714285714</v>
      </c>
      <c r="X20" s="269">
        <v>1702</v>
      </c>
      <c r="Y20" s="173">
        <v>748</v>
      </c>
      <c r="Z20" s="43">
        <f t="shared" si="8"/>
        <v>43.94829612220917</v>
      </c>
      <c r="AA20" s="177">
        <v>954</v>
      </c>
      <c r="AB20" s="192">
        <f t="shared" si="9"/>
        <v>56.051703877790835</v>
      </c>
      <c r="AC20" s="218">
        <v>285</v>
      </c>
      <c r="AD20" s="177">
        <v>111</v>
      </c>
      <c r="AE20" s="46">
        <f t="shared" si="10"/>
        <v>38.94736842105263</v>
      </c>
      <c r="AF20" s="177">
        <v>174</v>
      </c>
      <c r="AG20" s="205">
        <f t="shared" si="11"/>
        <v>61.05263157894737</v>
      </c>
      <c r="AH20" s="90">
        <v>317</v>
      </c>
      <c r="AI20" s="90">
        <v>138</v>
      </c>
      <c r="AJ20" s="46">
        <f t="shared" si="12"/>
        <v>43.53312302839117</v>
      </c>
      <c r="AK20" s="56">
        <v>179</v>
      </c>
      <c r="AL20" s="205">
        <f t="shared" si="13"/>
        <v>56.46687697160884</v>
      </c>
      <c r="AM20" s="45">
        <v>670</v>
      </c>
      <c r="AN20" s="18">
        <v>292</v>
      </c>
      <c r="AO20" s="46">
        <f t="shared" si="14"/>
        <v>43.582089552238806</v>
      </c>
      <c r="AP20" s="170">
        <v>378</v>
      </c>
      <c r="AQ20" s="205">
        <f t="shared" si="15"/>
        <v>56.4179104477612</v>
      </c>
      <c r="AR20" s="45">
        <v>226</v>
      </c>
      <c r="AS20" s="276">
        <v>98</v>
      </c>
      <c r="AT20" s="46">
        <f t="shared" si="16"/>
        <v>43.36283185840708</v>
      </c>
      <c r="AU20" s="177">
        <v>128</v>
      </c>
      <c r="AV20" s="205">
        <f t="shared" si="17"/>
        <v>56.63716814159292</v>
      </c>
      <c r="AW20" s="45">
        <v>902</v>
      </c>
      <c r="AX20" s="18">
        <v>403</v>
      </c>
      <c r="AY20" s="43">
        <f t="shared" si="18"/>
        <v>44.67849223946785</v>
      </c>
      <c r="AZ20" s="177">
        <v>499</v>
      </c>
      <c r="BA20" s="192">
        <f t="shared" si="19"/>
        <v>55.32150776053215</v>
      </c>
      <c r="BB20" s="218">
        <v>614</v>
      </c>
      <c r="BC20" s="177">
        <v>251</v>
      </c>
      <c r="BD20" s="46">
        <f t="shared" si="20"/>
        <v>40.87947882736157</v>
      </c>
      <c r="BE20" s="56">
        <v>363</v>
      </c>
      <c r="BF20" s="205">
        <f t="shared" si="21"/>
        <v>59.12052117263844</v>
      </c>
      <c r="BG20" s="45">
        <v>556</v>
      </c>
      <c r="BH20" s="173">
        <v>250</v>
      </c>
      <c r="BI20" s="50">
        <f t="shared" si="22"/>
        <v>44.96402877697842</v>
      </c>
      <c r="BJ20" s="56">
        <v>306</v>
      </c>
      <c r="BK20" s="203">
        <f t="shared" si="23"/>
        <v>55.03597122302158</v>
      </c>
      <c r="BL20" s="42">
        <v>1571</v>
      </c>
      <c r="BM20" s="90">
        <v>679</v>
      </c>
      <c r="BN20" s="43">
        <f t="shared" si="24"/>
        <v>43.220878421387646</v>
      </c>
      <c r="BO20" s="177">
        <v>892</v>
      </c>
      <c r="BP20" s="44">
        <f t="shared" si="25"/>
        <v>56.77912157861235</v>
      </c>
      <c r="BQ20" s="45">
        <v>785</v>
      </c>
      <c r="BR20" s="277">
        <v>329</v>
      </c>
      <c r="BS20" s="43">
        <f t="shared" si="26"/>
        <v>41.910828025477706</v>
      </c>
      <c r="BT20" s="277">
        <v>456</v>
      </c>
      <c r="BU20" s="192">
        <f t="shared" si="27"/>
        <v>58.089171974522294</v>
      </c>
      <c r="BV20" s="45">
        <v>1026</v>
      </c>
      <c r="BW20" s="90">
        <v>444</v>
      </c>
      <c r="BX20" s="43">
        <f t="shared" si="28"/>
        <v>43.27485380116959</v>
      </c>
      <c r="BY20" s="283">
        <v>582</v>
      </c>
      <c r="BZ20" s="44">
        <f t="shared" si="29"/>
        <v>56.72514619883041</v>
      </c>
      <c r="CA20" s="45">
        <v>659</v>
      </c>
      <c r="CB20" s="18">
        <v>276</v>
      </c>
      <c r="CC20" s="46">
        <f t="shared" si="30"/>
        <v>41.88163884673748</v>
      </c>
      <c r="CD20" s="18">
        <v>383</v>
      </c>
      <c r="CE20" s="52">
        <f t="shared" si="31"/>
        <v>58.11836115326252</v>
      </c>
      <c r="CF20" s="39">
        <f t="shared" si="32"/>
        <v>24411</v>
      </c>
      <c r="CG20" s="40">
        <f t="shared" si="33"/>
        <v>1.8730807655299733</v>
      </c>
      <c r="CH20" s="41" t="s">
        <v>74</v>
      </c>
    </row>
    <row r="21" spans="1:86" ht="19.5" customHeight="1">
      <c r="A21" s="860" t="s">
        <v>75</v>
      </c>
      <c r="B21" s="861"/>
      <c r="C21" s="863"/>
      <c r="D21" s="15">
        <v>4900</v>
      </c>
      <c r="E21" s="15">
        <v>2093</v>
      </c>
      <c r="F21" s="43">
        <f t="shared" si="0"/>
        <v>42.714285714285715</v>
      </c>
      <c r="G21" s="15">
        <v>2807</v>
      </c>
      <c r="H21" s="192">
        <f t="shared" si="1"/>
        <v>57.285714285714285</v>
      </c>
      <c r="I21" s="42">
        <v>4566</v>
      </c>
      <c r="J21" s="261">
        <v>1929</v>
      </c>
      <c r="K21" s="43">
        <f t="shared" si="2"/>
        <v>42.24704336399475</v>
      </c>
      <c r="L21" s="15">
        <v>2637</v>
      </c>
      <c r="M21" s="192">
        <f t="shared" si="3"/>
        <v>57.75295663600526</v>
      </c>
      <c r="N21" s="169">
        <v>224</v>
      </c>
      <c r="O21" s="173">
        <v>112</v>
      </c>
      <c r="P21" s="46">
        <f t="shared" si="4"/>
        <v>50</v>
      </c>
      <c r="Q21" s="56">
        <v>112</v>
      </c>
      <c r="R21" s="47">
        <f t="shared" si="5"/>
        <v>50</v>
      </c>
      <c r="S21" s="282">
        <v>703</v>
      </c>
      <c r="T21" s="90">
        <v>317</v>
      </c>
      <c r="U21" s="43">
        <f t="shared" si="6"/>
        <v>45.092460881934564</v>
      </c>
      <c r="V21" s="56">
        <v>386</v>
      </c>
      <c r="W21" s="192">
        <f t="shared" si="7"/>
        <v>54.90753911806543</v>
      </c>
      <c r="X21" s="269">
        <v>1260</v>
      </c>
      <c r="Y21" s="173">
        <v>548</v>
      </c>
      <c r="Z21" s="43">
        <f t="shared" si="8"/>
        <v>43.492063492063494</v>
      </c>
      <c r="AA21" s="18">
        <v>712</v>
      </c>
      <c r="AB21" s="192">
        <f t="shared" si="9"/>
        <v>56.507936507936506</v>
      </c>
      <c r="AC21" s="90">
        <v>219</v>
      </c>
      <c r="AD21" s="90">
        <v>92</v>
      </c>
      <c r="AE21" s="46">
        <f t="shared" si="10"/>
        <v>42.00913242009132</v>
      </c>
      <c r="AF21" s="18">
        <v>127</v>
      </c>
      <c r="AG21" s="205">
        <f t="shared" si="11"/>
        <v>57.99086757990868</v>
      </c>
      <c r="AH21" s="173">
        <v>236</v>
      </c>
      <c r="AI21" s="173">
        <v>101</v>
      </c>
      <c r="AJ21" s="46">
        <f t="shared" si="12"/>
        <v>42.79661016949153</v>
      </c>
      <c r="AK21" s="18">
        <v>135</v>
      </c>
      <c r="AL21" s="205">
        <f t="shared" si="13"/>
        <v>57.20338983050848</v>
      </c>
      <c r="AM21" s="218">
        <v>559</v>
      </c>
      <c r="AN21" s="18">
        <v>258</v>
      </c>
      <c r="AO21" s="46">
        <f t="shared" si="14"/>
        <v>46.15384615384615</v>
      </c>
      <c r="AP21" s="177">
        <v>301</v>
      </c>
      <c r="AQ21" s="205">
        <f t="shared" si="15"/>
        <v>53.84615384615385</v>
      </c>
      <c r="AR21" s="45">
        <v>182</v>
      </c>
      <c r="AS21" s="276">
        <v>79</v>
      </c>
      <c r="AT21" s="46">
        <f t="shared" si="16"/>
        <v>43.40659340659341</v>
      </c>
      <c r="AU21" s="56">
        <v>103</v>
      </c>
      <c r="AV21" s="205">
        <f t="shared" si="17"/>
        <v>56.59340659340659</v>
      </c>
      <c r="AW21" s="45">
        <v>746</v>
      </c>
      <c r="AX21" s="177">
        <v>373</v>
      </c>
      <c r="AY21" s="43">
        <f t="shared" si="18"/>
        <v>50</v>
      </c>
      <c r="AZ21" s="18">
        <v>373</v>
      </c>
      <c r="BA21" s="192">
        <f t="shared" si="19"/>
        <v>50</v>
      </c>
      <c r="BB21" s="90">
        <v>455</v>
      </c>
      <c r="BC21" s="90">
        <v>220</v>
      </c>
      <c r="BD21" s="46">
        <f t="shared" si="20"/>
        <v>48.35164835164835</v>
      </c>
      <c r="BE21" s="56">
        <v>235</v>
      </c>
      <c r="BF21" s="205">
        <f t="shared" si="21"/>
        <v>51.64835164835166</v>
      </c>
      <c r="BG21" s="45">
        <v>443</v>
      </c>
      <c r="BH21" s="276">
        <v>224</v>
      </c>
      <c r="BI21" s="50">
        <f t="shared" si="22"/>
        <v>50.56433408577878</v>
      </c>
      <c r="BJ21" s="18">
        <v>219</v>
      </c>
      <c r="BK21" s="203">
        <f t="shared" si="23"/>
        <v>49.43566591422122</v>
      </c>
      <c r="BL21" s="282">
        <v>935</v>
      </c>
      <c r="BM21" s="177">
        <v>419</v>
      </c>
      <c r="BN21" s="43">
        <f t="shared" si="24"/>
        <v>44.81283422459893</v>
      </c>
      <c r="BO21" s="18">
        <v>516</v>
      </c>
      <c r="BP21" s="44">
        <f t="shared" si="25"/>
        <v>55.18716577540107</v>
      </c>
      <c r="BQ21" s="45">
        <v>643</v>
      </c>
      <c r="BR21" s="277">
        <v>274</v>
      </c>
      <c r="BS21" s="43">
        <f t="shared" si="26"/>
        <v>42.61275272161742</v>
      </c>
      <c r="BT21" s="277">
        <v>369</v>
      </c>
      <c r="BU21" s="192">
        <f t="shared" si="27"/>
        <v>57.38724727838258</v>
      </c>
      <c r="BV21" s="45">
        <v>684</v>
      </c>
      <c r="BW21" s="90">
        <v>288</v>
      </c>
      <c r="BX21" s="43">
        <f t="shared" si="28"/>
        <v>42.10526315789473</v>
      </c>
      <c r="BY21" s="283">
        <v>396</v>
      </c>
      <c r="BZ21" s="44">
        <f t="shared" si="29"/>
        <v>57.89473684210527</v>
      </c>
      <c r="CA21" s="45">
        <v>493</v>
      </c>
      <c r="CB21" s="18">
        <v>239</v>
      </c>
      <c r="CC21" s="46">
        <f t="shared" si="30"/>
        <v>48.478701825557806</v>
      </c>
      <c r="CD21" s="18">
        <v>254</v>
      </c>
      <c r="CE21" s="52">
        <f t="shared" si="31"/>
        <v>51.52129817444219</v>
      </c>
      <c r="CF21" s="39">
        <f t="shared" si="32"/>
        <v>17248</v>
      </c>
      <c r="CG21" s="40">
        <f t="shared" si="33"/>
        <v>1.323456517302076</v>
      </c>
      <c r="CH21" s="41" t="s">
        <v>75</v>
      </c>
    </row>
    <row r="22" spans="1:86" ht="19.5" customHeight="1">
      <c r="A22" s="860" t="s">
        <v>76</v>
      </c>
      <c r="B22" s="861"/>
      <c r="C22" s="863"/>
      <c r="D22" s="15">
        <v>3335</v>
      </c>
      <c r="E22" s="15">
        <v>1281</v>
      </c>
      <c r="F22" s="43">
        <f t="shared" si="0"/>
        <v>38.41079460269865</v>
      </c>
      <c r="G22" s="15">
        <v>2054</v>
      </c>
      <c r="H22" s="192">
        <f t="shared" si="1"/>
        <v>61.58920539730135</v>
      </c>
      <c r="I22" s="270">
        <v>2993</v>
      </c>
      <c r="J22" s="173">
        <v>1190</v>
      </c>
      <c r="K22" s="43">
        <f t="shared" si="2"/>
        <v>39.759438690277314</v>
      </c>
      <c r="L22" s="15">
        <v>1803</v>
      </c>
      <c r="M22" s="192">
        <f t="shared" si="3"/>
        <v>60.240561309722686</v>
      </c>
      <c r="N22" s="282">
        <v>146</v>
      </c>
      <c r="O22" s="177">
        <v>75</v>
      </c>
      <c r="P22" s="46">
        <f t="shared" si="4"/>
        <v>51.369863013698634</v>
      </c>
      <c r="Q22" s="56">
        <v>71</v>
      </c>
      <c r="R22" s="47">
        <f t="shared" si="5"/>
        <v>48.63013698630137</v>
      </c>
      <c r="S22" s="45">
        <v>470</v>
      </c>
      <c r="T22" s="90">
        <v>198</v>
      </c>
      <c r="U22" s="43">
        <f t="shared" si="6"/>
        <v>42.12765957446808</v>
      </c>
      <c r="V22" s="56">
        <v>272</v>
      </c>
      <c r="W22" s="192">
        <f t="shared" si="7"/>
        <v>57.87234042553191</v>
      </c>
      <c r="X22" s="173">
        <v>817</v>
      </c>
      <c r="Y22" s="173">
        <v>319</v>
      </c>
      <c r="Z22" s="43">
        <f t="shared" si="8"/>
        <v>39.0452876376989</v>
      </c>
      <c r="AA22" s="18">
        <v>498</v>
      </c>
      <c r="AB22" s="192">
        <f t="shared" si="9"/>
        <v>60.9547123623011</v>
      </c>
      <c r="AC22" s="218">
        <v>156</v>
      </c>
      <c r="AD22" s="177">
        <v>71</v>
      </c>
      <c r="AE22" s="46">
        <f t="shared" si="10"/>
        <v>45.51282051282051</v>
      </c>
      <c r="AF22" s="18">
        <v>85</v>
      </c>
      <c r="AG22" s="205">
        <f t="shared" si="11"/>
        <v>54.48717948717948</v>
      </c>
      <c r="AH22" s="90">
        <v>167</v>
      </c>
      <c r="AI22" s="90">
        <v>55</v>
      </c>
      <c r="AJ22" s="46">
        <f t="shared" si="12"/>
        <v>32.93413173652694</v>
      </c>
      <c r="AK22" s="18">
        <v>112</v>
      </c>
      <c r="AL22" s="205">
        <f t="shared" si="13"/>
        <v>67.06586826347305</v>
      </c>
      <c r="AM22" s="55">
        <v>315</v>
      </c>
      <c r="AN22" s="18">
        <v>119</v>
      </c>
      <c r="AO22" s="46">
        <f t="shared" si="14"/>
        <v>37.77777777777778</v>
      </c>
      <c r="AP22" s="18">
        <v>196</v>
      </c>
      <c r="AQ22" s="205">
        <f t="shared" si="15"/>
        <v>62.22222222222222</v>
      </c>
      <c r="AR22" s="45">
        <v>138</v>
      </c>
      <c r="AS22" s="276">
        <v>57</v>
      </c>
      <c r="AT22" s="46">
        <f t="shared" si="16"/>
        <v>41.30434782608695</v>
      </c>
      <c r="AU22" s="18">
        <v>81</v>
      </c>
      <c r="AV22" s="205">
        <f t="shared" si="17"/>
        <v>58.69565217391305</v>
      </c>
      <c r="AW22" s="45">
        <v>562</v>
      </c>
      <c r="AX22" s="56">
        <v>232</v>
      </c>
      <c r="AY22" s="43">
        <f t="shared" si="18"/>
        <v>41.281138790035584</v>
      </c>
      <c r="AZ22" s="18">
        <v>330</v>
      </c>
      <c r="BA22" s="192">
        <f t="shared" si="19"/>
        <v>58.718861209964416</v>
      </c>
      <c r="BB22" s="90">
        <v>315</v>
      </c>
      <c r="BC22" s="90">
        <v>126</v>
      </c>
      <c r="BD22" s="46">
        <f t="shared" si="20"/>
        <v>40</v>
      </c>
      <c r="BE22" s="56">
        <v>189</v>
      </c>
      <c r="BF22" s="205">
        <f t="shared" si="21"/>
        <v>60</v>
      </c>
      <c r="BG22" s="45">
        <v>321</v>
      </c>
      <c r="BH22" s="18">
        <v>145</v>
      </c>
      <c r="BI22" s="50">
        <f t="shared" si="22"/>
        <v>45.17133956386293</v>
      </c>
      <c r="BJ22" s="18">
        <v>176</v>
      </c>
      <c r="BK22" s="51">
        <f t="shared" si="23"/>
        <v>54.82866043613706</v>
      </c>
      <c r="BL22" s="18">
        <v>643</v>
      </c>
      <c r="BM22" s="90">
        <v>242</v>
      </c>
      <c r="BN22" s="43">
        <f t="shared" si="24"/>
        <v>37.636080870917574</v>
      </c>
      <c r="BO22" s="170">
        <v>401</v>
      </c>
      <c r="BP22" s="44">
        <f t="shared" si="25"/>
        <v>62.363919129082426</v>
      </c>
      <c r="BQ22" s="169">
        <v>383</v>
      </c>
      <c r="BR22" s="273">
        <v>151</v>
      </c>
      <c r="BS22" s="191">
        <f t="shared" si="26"/>
        <v>39.425587467362924</v>
      </c>
      <c r="BT22" s="273">
        <v>232</v>
      </c>
      <c r="BU22" s="200">
        <f t="shared" si="27"/>
        <v>60.574412532637076</v>
      </c>
      <c r="BV22" s="169">
        <v>570</v>
      </c>
      <c r="BW22" s="173">
        <v>240</v>
      </c>
      <c r="BX22" s="43">
        <f t="shared" si="28"/>
        <v>42.10526315789473</v>
      </c>
      <c r="BY22" s="283">
        <v>330</v>
      </c>
      <c r="BZ22" s="44">
        <f t="shared" si="29"/>
        <v>57.89473684210527</v>
      </c>
      <c r="CA22" s="45">
        <v>320</v>
      </c>
      <c r="CB22" s="18">
        <v>111</v>
      </c>
      <c r="CC22" s="46">
        <f t="shared" si="30"/>
        <v>34.6875</v>
      </c>
      <c r="CD22" s="18">
        <v>209</v>
      </c>
      <c r="CE22" s="52">
        <f t="shared" si="31"/>
        <v>65.3125</v>
      </c>
      <c r="CF22" s="39">
        <f t="shared" si="32"/>
        <v>11651</v>
      </c>
      <c r="CG22" s="40">
        <f>CF22/$CF$25*100</f>
        <v>0.8939930358932334</v>
      </c>
      <c r="CH22" s="41" t="s">
        <v>76</v>
      </c>
    </row>
    <row r="23" spans="1:86" ht="19.5" customHeight="1">
      <c r="A23" s="860" t="s">
        <v>77</v>
      </c>
      <c r="B23" s="861"/>
      <c r="C23" s="863"/>
      <c r="D23" s="15">
        <v>1208</v>
      </c>
      <c r="E23" s="18">
        <v>398</v>
      </c>
      <c r="F23" s="43">
        <f t="shared" si="0"/>
        <v>32.94701986754967</v>
      </c>
      <c r="G23" s="18">
        <v>810</v>
      </c>
      <c r="H23" s="192">
        <f t="shared" si="1"/>
        <v>67.05298013245033</v>
      </c>
      <c r="I23" s="270">
        <v>1153</v>
      </c>
      <c r="J23" s="173">
        <v>360</v>
      </c>
      <c r="K23" s="43">
        <f t="shared" si="2"/>
        <v>31.222896790980055</v>
      </c>
      <c r="L23" s="170">
        <v>793</v>
      </c>
      <c r="M23" s="200">
        <f t="shared" si="3"/>
        <v>68.77710320901996</v>
      </c>
      <c r="N23" s="45">
        <v>47</v>
      </c>
      <c r="O23" s="90">
        <v>17</v>
      </c>
      <c r="P23" s="46">
        <f t="shared" si="4"/>
        <v>36.17021276595745</v>
      </c>
      <c r="Q23" s="56">
        <v>30</v>
      </c>
      <c r="R23" s="47">
        <f t="shared" si="5"/>
        <v>63.829787234042556</v>
      </c>
      <c r="S23" s="45">
        <v>176</v>
      </c>
      <c r="T23" s="90">
        <v>55</v>
      </c>
      <c r="U23" s="43">
        <f t="shared" si="6"/>
        <v>31.25</v>
      </c>
      <c r="V23" s="56">
        <v>121</v>
      </c>
      <c r="W23" s="192">
        <f t="shared" si="7"/>
        <v>68.75</v>
      </c>
      <c r="X23" s="45">
        <v>337</v>
      </c>
      <c r="Y23" s="90">
        <v>92</v>
      </c>
      <c r="Z23" s="43">
        <f t="shared" si="8"/>
        <v>27.299703264094955</v>
      </c>
      <c r="AA23" s="18">
        <v>245</v>
      </c>
      <c r="AB23" s="192">
        <f t="shared" si="9"/>
        <v>72.70029673590504</v>
      </c>
      <c r="AC23" s="90">
        <v>58</v>
      </c>
      <c r="AD23" s="90">
        <v>17</v>
      </c>
      <c r="AE23" s="46">
        <f t="shared" si="10"/>
        <v>29.310344827586203</v>
      </c>
      <c r="AF23" s="18">
        <v>41</v>
      </c>
      <c r="AG23" s="205">
        <f t="shared" si="11"/>
        <v>70.6896551724138</v>
      </c>
      <c r="AH23" s="90">
        <v>65</v>
      </c>
      <c r="AI23" s="90">
        <v>19</v>
      </c>
      <c r="AJ23" s="46">
        <f t="shared" si="12"/>
        <v>29.230769230769234</v>
      </c>
      <c r="AK23" s="18">
        <v>46</v>
      </c>
      <c r="AL23" s="205">
        <f t="shared" si="13"/>
        <v>70.76923076923077</v>
      </c>
      <c r="AM23" s="55">
        <v>159</v>
      </c>
      <c r="AN23" s="18">
        <v>54</v>
      </c>
      <c r="AO23" s="46">
        <f t="shared" si="14"/>
        <v>33.9622641509434</v>
      </c>
      <c r="AP23" s="18">
        <v>105</v>
      </c>
      <c r="AQ23" s="205">
        <f t="shared" si="15"/>
        <v>66.0377358490566</v>
      </c>
      <c r="AR23" s="45">
        <v>51</v>
      </c>
      <c r="AS23" s="90">
        <v>21</v>
      </c>
      <c r="AT23" s="46">
        <f t="shared" si="16"/>
        <v>41.17647058823529</v>
      </c>
      <c r="AU23" s="177">
        <v>30</v>
      </c>
      <c r="AV23" s="205">
        <f t="shared" si="17"/>
        <v>58.82352941176471</v>
      </c>
      <c r="AW23" s="169">
        <v>192</v>
      </c>
      <c r="AX23" s="18">
        <v>78</v>
      </c>
      <c r="AY23" s="43">
        <f t="shared" si="18"/>
        <v>40.625</v>
      </c>
      <c r="AZ23" s="18">
        <v>114</v>
      </c>
      <c r="BA23" s="192">
        <f t="shared" si="19"/>
        <v>59.375</v>
      </c>
      <c r="BB23" s="90">
        <v>124</v>
      </c>
      <c r="BC23" s="90">
        <v>34</v>
      </c>
      <c r="BD23" s="46">
        <f t="shared" si="20"/>
        <v>27.419354838709676</v>
      </c>
      <c r="BE23" s="56">
        <v>90</v>
      </c>
      <c r="BF23" s="205">
        <f t="shared" si="21"/>
        <v>72.58064516129032</v>
      </c>
      <c r="BG23" s="45">
        <v>96</v>
      </c>
      <c r="BH23" s="170">
        <v>36</v>
      </c>
      <c r="BI23" s="50">
        <f t="shared" si="22"/>
        <v>37.5</v>
      </c>
      <c r="BJ23" s="18">
        <v>60</v>
      </c>
      <c r="BK23" s="51">
        <f t="shared" si="23"/>
        <v>62.5</v>
      </c>
      <c r="BL23" s="56">
        <v>230</v>
      </c>
      <c r="BM23" s="276">
        <v>69</v>
      </c>
      <c r="BN23" s="43">
        <f t="shared" si="24"/>
        <v>30</v>
      </c>
      <c r="BO23" s="18">
        <v>161</v>
      </c>
      <c r="BP23" s="44">
        <f t="shared" si="25"/>
        <v>70</v>
      </c>
      <c r="BQ23" s="45">
        <v>130</v>
      </c>
      <c r="BR23" s="277">
        <v>50</v>
      </c>
      <c r="BS23" s="43">
        <f t="shared" si="26"/>
        <v>38.46153846153847</v>
      </c>
      <c r="BT23" s="277">
        <v>80</v>
      </c>
      <c r="BU23" s="192">
        <f t="shared" si="27"/>
        <v>61.53846153846154</v>
      </c>
      <c r="BV23" s="45">
        <v>180</v>
      </c>
      <c r="BW23" s="90">
        <v>55</v>
      </c>
      <c r="BX23" s="43">
        <f t="shared" si="28"/>
        <v>30.555555555555557</v>
      </c>
      <c r="BY23" s="283">
        <v>125</v>
      </c>
      <c r="BZ23" s="44">
        <f t="shared" si="29"/>
        <v>69.44444444444444</v>
      </c>
      <c r="CA23" s="45">
        <v>147</v>
      </c>
      <c r="CB23" s="18">
        <v>52</v>
      </c>
      <c r="CC23" s="46">
        <f t="shared" si="30"/>
        <v>35.374149659863946</v>
      </c>
      <c r="CD23" s="18">
        <v>95</v>
      </c>
      <c r="CE23" s="52">
        <f t="shared" si="31"/>
        <v>64.62585034013605</v>
      </c>
      <c r="CF23" s="39">
        <f t="shared" si="32"/>
        <v>4353</v>
      </c>
      <c r="CG23" s="40">
        <f t="shared" si="33"/>
        <v>0.3340101008705901</v>
      </c>
      <c r="CH23" s="41" t="s">
        <v>77</v>
      </c>
    </row>
    <row r="24" spans="1:86" ht="19.5" customHeight="1" thickBot="1">
      <c r="A24" s="864" t="s">
        <v>78</v>
      </c>
      <c r="B24" s="865"/>
      <c r="C24" s="866"/>
      <c r="D24" s="56">
        <v>363</v>
      </c>
      <c r="E24" s="56">
        <v>83</v>
      </c>
      <c r="F24" s="195">
        <f t="shared" si="0"/>
        <v>22.865013774104685</v>
      </c>
      <c r="G24" s="287">
        <v>280</v>
      </c>
      <c r="H24" s="193">
        <f t="shared" si="1"/>
        <v>77.13498622589532</v>
      </c>
      <c r="I24" s="288">
        <v>313</v>
      </c>
      <c r="J24" s="287">
        <v>61</v>
      </c>
      <c r="K24" s="195">
        <f t="shared" si="2"/>
        <v>19.488817891373802</v>
      </c>
      <c r="L24" s="287">
        <v>252</v>
      </c>
      <c r="M24" s="193">
        <f t="shared" si="3"/>
        <v>80.5111821086262</v>
      </c>
      <c r="N24" s="288">
        <v>14</v>
      </c>
      <c r="O24" s="287">
        <v>3</v>
      </c>
      <c r="P24" s="186">
        <f t="shared" si="4"/>
        <v>21.428571428571427</v>
      </c>
      <c r="Q24" s="76">
        <v>11</v>
      </c>
      <c r="R24" s="294">
        <f t="shared" si="5"/>
        <v>78.57142857142857</v>
      </c>
      <c r="S24" s="289">
        <v>43</v>
      </c>
      <c r="T24" s="233">
        <v>13</v>
      </c>
      <c r="U24" s="195">
        <f t="shared" si="6"/>
        <v>30.23255813953488</v>
      </c>
      <c r="V24" s="76">
        <v>30</v>
      </c>
      <c r="W24" s="193">
        <f t="shared" si="7"/>
        <v>69.76744186046511</v>
      </c>
      <c r="X24" s="290">
        <v>77</v>
      </c>
      <c r="Y24" s="287">
        <v>11</v>
      </c>
      <c r="Z24" s="195">
        <f t="shared" si="8"/>
        <v>14.285714285714285</v>
      </c>
      <c r="AA24" s="287">
        <v>66</v>
      </c>
      <c r="AB24" s="193">
        <f t="shared" si="9"/>
        <v>85.71428571428571</v>
      </c>
      <c r="AC24" s="290">
        <v>22</v>
      </c>
      <c r="AD24" s="287">
        <v>6</v>
      </c>
      <c r="AE24" s="186">
        <f t="shared" si="10"/>
        <v>27.27272727272727</v>
      </c>
      <c r="AF24" s="291">
        <v>16</v>
      </c>
      <c r="AG24" s="210">
        <f t="shared" si="11"/>
        <v>72.72727272727273</v>
      </c>
      <c r="AH24" s="290">
        <v>21</v>
      </c>
      <c r="AI24" s="287">
        <v>3</v>
      </c>
      <c r="AJ24" s="186">
        <f t="shared" si="12"/>
        <v>14.285714285714285</v>
      </c>
      <c r="AK24" s="287">
        <v>18</v>
      </c>
      <c r="AL24" s="206">
        <f t="shared" si="13"/>
        <v>85.71428571428571</v>
      </c>
      <c r="AM24" s="55">
        <v>43</v>
      </c>
      <c r="AN24" s="76">
        <v>13</v>
      </c>
      <c r="AO24" s="186">
        <f t="shared" si="14"/>
        <v>30.23255813953488</v>
      </c>
      <c r="AP24" s="76">
        <v>30</v>
      </c>
      <c r="AQ24" s="210">
        <f t="shared" si="15"/>
        <v>69.76744186046511</v>
      </c>
      <c r="AR24" s="289">
        <v>24</v>
      </c>
      <c r="AS24" s="233">
        <v>5</v>
      </c>
      <c r="AT24" s="186">
        <f t="shared" si="16"/>
        <v>20.833333333333336</v>
      </c>
      <c r="AU24" s="76">
        <v>19</v>
      </c>
      <c r="AV24" s="210">
        <f t="shared" si="17"/>
        <v>79.16666666666666</v>
      </c>
      <c r="AW24" s="290">
        <v>26</v>
      </c>
      <c r="AX24" s="287">
        <v>10</v>
      </c>
      <c r="AY24" s="195">
        <f t="shared" si="18"/>
        <v>38.46153846153847</v>
      </c>
      <c r="AZ24" s="76">
        <v>16</v>
      </c>
      <c r="BA24" s="193">
        <f t="shared" si="19"/>
        <v>61.53846153846154</v>
      </c>
      <c r="BB24" s="288">
        <v>29</v>
      </c>
      <c r="BC24" s="290">
        <v>4</v>
      </c>
      <c r="BD24" s="186">
        <f t="shared" si="20"/>
        <v>13.793103448275861</v>
      </c>
      <c r="BE24" s="76">
        <v>25</v>
      </c>
      <c r="BF24" s="210">
        <f t="shared" si="21"/>
        <v>86.20689655172413</v>
      </c>
      <c r="BG24" s="289">
        <v>29</v>
      </c>
      <c r="BH24" s="287">
        <v>4</v>
      </c>
      <c r="BI24" s="211">
        <f t="shared" si="22"/>
        <v>13.793103448275861</v>
      </c>
      <c r="BJ24" s="287">
        <v>25</v>
      </c>
      <c r="BK24" s="215">
        <f t="shared" si="23"/>
        <v>86.20689655172413</v>
      </c>
      <c r="BL24" s="76">
        <v>69</v>
      </c>
      <c r="BM24" s="233">
        <v>18</v>
      </c>
      <c r="BN24" s="57">
        <f t="shared" si="24"/>
        <v>26.08695652173913</v>
      </c>
      <c r="BO24" s="291">
        <v>51</v>
      </c>
      <c r="BP24" s="297">
        <f t="shared" si="25"/>
        <v>73.91304347826086</v>
      </c>
      <c r="BQ24" s="289">
        <v>32</v>
      </c>
      <c r="BR24" s="292">
        <v>2</v>
      </c>
      <c r="BS24" s="195">
        <f t="shared" si="26"/>
        <v>6.25</v>
      </c>
      <c r="BT24" s="292">
        <v>30</v>
      </c>
      <c r="BU24" s="193">
        <f t="shared" si="27"/>
        <v>93.75</v>
      </c>
      <c r="BV24" s="289">
        <v>54</v>
      </c>
      <c r="BW24" s="233">
        <v>12</v>
      </c>
      <c r="BX24" s="195">
        <f t="shared" si="28"/>
        <v>22.22222222222222</v>
      </c>
      <c r="BY24" s="291">
        <v>42</v>
      </c>
      <c r="BZ24" s="301">
        <f t="shared" si="29"/>
        <v>77.77777777777779</v>
      </c>
      <c r="CA24" s="289">
        <v>36</v>
      </c>
      <c r="CB24" s="76">
        <v>11</v>
      </c>
      <c r="CC24" s="186">
        <f t="shared" si="30"/>
        <v>30.555555555555557</v>
      </c>
      <c r="CD24" s="76">
        <v>25</v>
      </c>
      <c r="CE24" s="187">
        <f t="shared" si="31"/>
        <v>69.44444444444444</v>
      </c>
      <c r="CF24" s="39">
        <f t="shared" si="32"/>
        <v>1195</v>
      </c>
      <c r="CG24" s="188">
        <f t="shared" si="33"/>
        <v>0.09169356088682636</v>
      </c>
      <c r="CH24" s="189" t="s">
        <v>78</v>
      </c>
    </row>
    <row r="25" spans="1:88" ht="19.5" customHeight="1" thickBot="1">
      <c r="A25" s="867" t="s">
        <v>55</v>
      </c>
      <c r="B25" s="868"/>
      <c r="C25" s="871"/>
      <c r="D25" s="68">
        <v>372507</v>
      </c>
      <c r="E25" s="257">
        <v>186401</v>
      </c>
      <c r="F25" s="256">
        <f t="shared" si="0"/>
        <v>50.039596571339594</v>
      </c>
      <c r="G25" s="252">
        <v>186106</v>
      </c>
      <c r="H25" s="194">
        <f t="shared" si="1"/>
        <v>49.9604034286604</v>
      </c>
      <c r="I25" s="251">
        <v>509309</v>
      </c>
      <c r="J25" s="252">
        <v>255275</v>
      </c>
      <c r="K25" s="196">
        <f t="shared" si="2"/>
        <v>50.12183173672564</v>
      </c>
      <c r="L25" s="252">
        <v>254034</v>
      </c>
      <c r="M25" s="194">
        <f t="shared" si="3"/>
        <v>49.87816826327436</v>
      </c>
      <c r="N25" s="251">
        <v>6621</v>
      </c>
      <c r="O25" s="252">
        <v>47178</v>
      </c>
      <c r="P25" s="184">
        <f t="shared" si="4"/>
        <v>712.5509741730856</v>
      </c>
      <c r="Q25" s="252">
        <v>3331</v>
      </c>
      <c r="R25" s="207">
        <f t="shared" si="5"/>
        <v>50.309620903186826</v>
      </c>
      <c r="S25" s="253">
        <v>29955</v>
      </c>
      <c r="T25" s="252">
        <v>14937</v>
      </c>
      <c r="U25" s="196">
        <f t="shared" si="6"/>
        <v>49.86479719579369</v>
      </c>
      <c r="V25" s="252">
        <v>15018</v>
      </c>
      <c r="W25" s="97">
        <f t="shared" si="7"/>
        <v>50.135202804206315</v>
      </c>
      <c r="X25" s="253">
        <v>64381</v>
      </c>
      <c r="Y25" s="252">
        <v>32426</v>
      </c>
      <c r="Z25" s="196">
        <f t="shared" si="8"/>
        <v>50.36579114956275</v>
      </c>
      <c r="AA25" s="252">
        <v>31955</v>
      </c>
      <c r="AB25" s="194">
        <f t="shared" si="9"/>
        <v>49.63420885043724</v>
      </c>
      <c r="AC25" s="253">
        <v>6512</v>
      </c>
      <c r="AD25" s="252">
        <v>3275</v>
      </c>
      <c r="AE25" s="184">
        <f t="shared" si="10"/>
        <v>50.291769041769044</v>
      </c>
      <c r="AF25" s="252">
        <v>3237</v>
      </c>
      <c r="AG25" s="207">
        <f t="shared" si="11"/>
        <v>49.708230958230956</v>
      </c>
      <c r="AH25" s="253">
        <v>12381</v>
      </c>
      <c r="AI25" s="252">
        <v>6175</v>
      </c>
      <c r="AJ25" s="184">
        <f t="shared" si="12"/>
        <v>49.87480817381471</v>
      </c>
      <c r="AK25" s="252">
        <v>6206</v>
      </c>
      <c r="AL25" s="258">
        <f t="shared" si="13"/>
        <v>50.12519182618529</v>
      </c>
      <c r="AM25" s="259">
        <v>24127</v>
      </c>
      <c r="AN25" s="252">
        <v>12234</v>
      </c>
      <c r="AO25" s="184">
        <f t="shared" si="14"/>
        <v>50.706677166659766</v>
      </c>
      <c r="AP25" s="252">
        <v>11893</v>
      </c>
      <c r="AQ25" s="207">
        <f t="shared" si="15"/>
        <v>49.29332283334024</v>
      </c>
      <c r="AR25" s="251">
        <v>35855</v>
      </c>
      <c r="AS25" s="252">
        <v>1929</v>
      </c>
      <c r="AT25" s="184">
        <f t="shared" si="16"/>
        <v>5.380002789011296</v>
      </c>
      <c r="AU25" s="217">
        <v>2051</v>
      </c>
      <c r="AV25" s="207">
        <f t="shared" si="17"/>
        <v>5.720262167061777</v>
      </c>
      <c r="AW25" s="252">
        <v>27045</v>
      </c>
      <c r="AX25" s="252">
        <v>13762</v>
      </c>
      <c r="AY25" s="196">
        <f t="shared" si="18"/>
        <v>50.88556110186726</v>
      </c>
      <c r="AZ25" s="252">
        <v>13283</v>
      </c>
      <c r="BA25" s="194">
        <f t="shared" si="19"/>
        <v>49.11443889813274</v>
      </c>
      <c r="BB25" s="252">
        <v>15324</v>
      </c>
      <c r="BC25" s="252">
        <v>7688</v>
      </c>
      <c r="BD25" s="184">
        <f t="shared" si="20"/>
        <v>50.16966849386583</v>
      </c>
      <c r="BE25" s="252">
        <v>7636</v>
      </c>
      <c r="BF25" s="207">
        <f t="shared" si="21"/>
        <v>49.830331506134165</v>
      </c>
      <c r="BG25" s="252">
        <v>26573</v>
      </c>
      <c r="BH25" s="252">
        <v>5399</v>
      </c>
      <c r="BI25" s="208">
        <f t="shared" si="22"/>
        <v>20.3176156248824</v>
      </c>
      <c r="BJ25" s="252">
        <v>5321</v>
      </c>
      <c r="BK25" s="209">
        <f t="shared" si="23"/>
        <v>20.024084597147482</v>
      </c>
      <c r="BL25" s="252">
        <v>113372</v>
      </c>
      <c r="BM25" s="252">
        <v>57757</v>
      </c>
      <c r="BN25" s="69">
        <f t="shared" si="24"/>
        <v>50.94467769819708</v>
      </c>
      <c r="BO25" s="252">
        <v>55615</v>
      </c>
      <c r="BP25" s="194">
        <f t="shared" si="25"/>
        <v>49.05532230180291</v>
      </c>
      <c r="BQ25" s="252">
        <v>25496</v>
      </c>
      <c r="BR25" s="252">
        <v>12875</v>
      </c>
      <c r="BS25" s="196">
        <f t="shared" si="26"/>
        <v>50.49811735174144</v>
      </c>
      <c r="BT25" s="252">
        <v>12621</v>
      </c>
      <c r="BU25" s="194">
        <f t="shared" si="27"/>
        <v>49.50188264825855</v>
      </c>
      <c r="BV25" s="251">
        <v>36914</v>
      </c>
      <c r="BW25" s="252">
        <v>18602</v>
      </c>
      <c r="BX25" s="196">
        <f t="shared" si="28"/>
        <v>50.392804897870725</v>
      </c>
      <c r="BY25" s="252">
        <v>18312</v>
      </c>
      <c r="BZ25" s="194">
        <f t="shared" si="29"/>
        <v>49.607195102129275</v>
      </c>
      <c r="CA25" s="252">
        <v>16324</v>
      </c>
      <c r="CB25" s="252">
        <v>41463</v>
      </c>
      <c r="CC25" s="184">
        <f t="shared" si="30"/>
        <v>254.00024503798087</v>
      </c>
      <c r="CD25" s="252">
        <v>8254</v>
      </c>
      <c r="CE25" s="254">
        <f t="shared" si="31"/>
        <v>50.56358735604019</v>
      </c>
      <c r="CF25" s="255">
        <v>1303254</v>
      </c>
      <c r="CG25" s="254">
        <f t="shared" si="33"/>
        <v>100</v>
      </c>
      <c r="CH25" s="185"/>
      <c r="CI25" s="71"/>
      <c r="CJ25" s="71"/>
    </row>
    <row r="26" spans="1:86" ht="14.25" customHeight="1" thickTop="1">
      <c r="A26" s="872"/>
      <c r="B26" s="872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872"/>
      <c r="AM26" s="872"/>
      <c r="AN26" s="872"/>
      <c r="AO26" s="872"/>
      <c r="AP26" s="872"/>
      <c r="AQ26" s="872"/>
      <c r="AR26" s="872"/>
      <c r="AS26" s="872"/>
      <c r="AT26" s="872"/>
      <c r="AU26" s="872"/>
      <c r="AV26" s="872"/>
      <c r="AW26" s="872"/>
      <c r="AX26" s="872"/>
      <c r="AY26" s="872"/>
      <c r="AZ26" s="872"/>
      <c r="BA26" s="872"/>
      <c r="BB26" s="872"/>
      <c r="BC26" s="872"/>
      <c r="BD26" s="872"/>
      <c r="BE26" s="872"/>
      <c r="BF26" s="872"/>
      <c r="BG26" s="872"/>
      <c r="BH26" s="872"/>
      <c r="BI26" s="872"/>
      <c r="BJ26" s="872"/>
      <c r="BK26" s="872"/>
      <c r="BL26" s="872"/>
      <c r="BM26" s="872"/>
      <c r="BN26" s="872"/>
      <c r="BO26" s="872"/>
      <c r="BP26" s="872"/>
      <c r="BQ26" s="872"/>
      <c r="BR26" s="872"/>
      <c r="BS26" s="872"/>
      <c r="BT26" s="872"/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  <c r="CE26" s="872"/>
      <c r="CF26" s="872"/>
      <c r="CG26" s="872"/>
      <c r="CH26" s="872"/>
    </row>
    <row r="27" spans="1:30" ht="14.25" customHeight="1">
      <c r="A27" s="791" t="s">
        <v>185</v>
      </c>
      <c r="B27" s="791"/>
      <c r="C27" s="791"/>
      <c r="D27" s="791"/>
      <c r="E27" s="791"/>
      <c r="F27" s="791"/>
      <c r="G27" s="791"/>
      <c r="H27" s="791"/>
      <c r="I27" s="791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AB27" s="96"/>
      <c r="AC27" s="177"/>
      <c r="AD27" s="177"/>
    </row>
    <row r="28" spans="1:30" ht="14.25" customHeight="1">
      <c r="A28" s="791" t="s">
        <v>180</v>
      </c>
      <c r="B28" s="791"/>
      <c r="C28" s="791"/>
      <c r="D28" s="791"/>
      <c r="E28" s="791"/>
      <c r="F28" s="791"/>
      <c r="G28" s="791"/>
      <c r="H28" s="791"/>
      <c r="I28" s="791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AB28" s="96"/>
      <c r="AC28" s="177"/>
      <c r="AD28" s="177"/>
    </row>
    <row r="29" spans="1:89" ht="14.25" customHeight="1">
      <c r="A29" s="791" t="s">
        <v>182</v>
      </c>
      <c r="B29" s="791"/>
      <c r="C29" s="791"/>
      <c r="D29" s="791"/>
      <c r="E29" s="791"/>
      <c r="F29" s="791"/>
      <c r="G29" s="791"/>
      <c r="H29" s="791"/>
      <c r="I29" s="791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AB29" s="96"/>
      <c r="AC29" s="178"/>
      <c r="AD29" s="178"/>
      <c r="BO29" s="791"/>
      <c r="BP29" s="791"/>
      <c r="BQ29" s="791"/>
      <c r="BR29" s="791"/>
      <c r="BS29" s="791"/>
      <c r="BT29" s="791"/>
      <c r="BU29" s="791"/>
      <c r="BV29" s="791"/>
      <c r="BW29" s="791"/>
      <c r="BX29" s="791"/>
      <c r="BY29" s="791"/>
      <c r="BZ29" s="791"/>
      <c r="CA29" s="791"/>
      <c r="CB29" s="791"/>
      <c r="CC29" s="791"/>
      <c r="CD29" s="791"/>
      <c r="CE29" s="791"/>
      <c r="CF29" s="791"/>
      <c r="CG29" s="791"/>
      <c r="CH29" s="791"/>
      <c r="CI29" s="791"/>
      <c r="CJ29" s="791"/>
      <c r="CK29" s="791"/>
    </row>
    <row r="33" ht="12.75">
      <c r="J33" s="23" t="s">
        <v>15</v>
      </c>
    </row>
    <row r="35" spans="10:12" ht="12.75">
      <c r="J35" s="25"/>
      <c r="L35" s="25"/>
    </row>
  </sheetData>
  <sheetProtection/>
  <mergeCells count="47">
    <mergeCell ref="A2:CH2"/>
    <mergeCell ref="A3:CH3"/>
    <mergeCell ref="A4:C5"/>
    <mergeCell ref="D4:H4"/>
    <mergeCell ref="I4:M4"/>
    <mergeCell ref="N4:R4"/>
    <mergeCell ref="S4:W4"/>
    <mergeCell ref="X4:AB4"/>
    <mergeCell ref="CA4:CE4"/>
    <mergeCell ref="CF4:CF5"/>
    <mergeCell ref="AC4:AG4"/>
    <mergeCell ref="AH4:AL4"/>
    <mergeCell ref="AM4:AQ4"/>
    <mergeCell ref="AR4:AV4"/>
    <mergeCell ref="AW4:BA4"/>
    <mergeCell ref="BB4:BF4"/>
    <mergeCell ref="CG4:CG5"/>
    <mergeCell ref="CH4:CH5"/>
    <mergeCell ref="A6:C6"/>
    <mergeCell ref="A7:C7"/>
    <mergeCell ref="A8:C8"/>
    <mergeCell ref="A9:C9"/>
    <mergeCell ref="BG4:BK4"/>
    <mergeCell ref="BL4:BP4"/>
    <mergeCell ref="BQ4:BU4"/>
    <mergeCell ref="BV4:BZ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BO29:CK29"/>
    <mergeCell ref="A28:I28"/>
    <mergeCell ref="A29:I29"/>
    <mergeCell ref="A27:I27"/>
    <mergeCell ref="A26:CH2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A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2009-04-29T08:02:11Z</cp:lastPrinted>
  <dcterms:created xsi:type="dcterms:W3CDTF">2007-05-18T05:45:39Z</dcterms:created>
  <dcterms:modified xsi:type="dcterms:W3CDTF">2024-05-16T08:39:35Z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