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95" windowWidth="17400" windowHeight="6150" tabRatio="889" activeTab="0"/>
  </bookViews>
  <sheets>
    <sheet name="TABLO LİSTESİ" sheetId="1" r:id="rId1"/>
    <sheet name="TABLO 1" sheetId="2" r:id="rId2"/>
    <sheet name="TABLO 2" sheetId="3" r:id="rId3"/>
    <sheet name="TABLO 3" sheetId="4" r:id="rId4"/>
    <sheet name="TABLO 4" sheetId="5" r:id="rId5"/>
    <sheet name="TABLO 5.1" sheetId="6" r:id="rId6"/>
    <sheet name="TABLO 5.2" sheetId="7" r:id="rId7"/>
    <sheet name="TABLO 5.3" sheetId="8" r:id="rId8"/>
    <sheet name="TABLO 6" sheetId="9" r:id="rId9"/>
    <sheet name="TABLO 7.1" sheetId="10" r:id="rId10"/>
    <sheet name="TABLO 7.2" sheetId="11" r:id="rId11"/>
    <sheet name="TABLO 7.3" sheetId="12" r:id="rId12"/>
    <sheet name="TABLO 8" sheetId="13" r:id="rId13"/>
    <sheet name="TABLO 9.1" sheetId="14" r:id="rId14"/>
    <sheet name="TABLO 9.2" sheetId="15" r:id="rId15"/>
    <sheet name="TABLO 9.3" sheetId="16" r:id="rId16"/>
    <sheet name="TABLO 10" sheetId="17" r:id="rId17"/>
    <sheet name="TABLO 11.1" sheetId="18" r:id="rId18"/>
    <sheet name="TABLO 11.2" sheetId="19" r:id="rId19"/>
    <sheet name="TABLO 11.3" sheetId="20" r:id="rId20"/>
    <sheet name="TABLO 12" sheetId="21" r:id="rId21"/>
    <sheet name="TABLO 13" sheetId="22" r:id="rId22"/>
    <sheet name="TABLO 14" sheetId="23" r:id="rId23"/>
    <sheet name="TABLO 15" sheetId="24" r:id="rId24"/>
    <sheet name="TABLO 16" sheetId="25" r:id="rId25"/>
    <sheet name="TABLO 17" sheetId="26" r:id="rId26"/>
    <sheet name="TABLO 18" sheetId="27" r:id="rId27"/>
  </sheets>
  <definedNames>
    <definedName name="_xlnm.Print_Area" localSheetId="16">'TABLO 10'!$A$1:$K$35</definedName>
    <definedName name="_xlnm.Print_Area" localSheetId="17">'TABLO 11.1'!$A$1:$U$22</definedName>
    <definedName name="_xlnm.Print_Area" localSheetId="18">'TABLO 11.2'!$A$1:$U$5</definedName>
    <definedName name="_xlnm.Print_Area" localSheetId="19">'TABLO 11.3'!$A$1:$U$5</definedName>
    <definedName name="_xlnm.Print_Area" localSheetId="5">'TABLO 5.1'!$A$1:$G$58</definedName>
    <definedName name="_xlnm.Print_Area" localSheetId="6">'TABLO 5.2'!$A$1:$G$4</definedName>
    <definedName name="_xlnm.Print_Area" localSheetId="7">'TABLO 5.3'!$A$1:$G$4</definedName>
    <definedName name="_xlnm.Print_Area" localSheetId="8">'TABLO 6'!$A$1:$H$35</definedName>
    <definedName name="_xlnm.Print_Area" localSheetId="9">'TABLO 7.1'!$A$1:$I$58</definedName>
    <definedName name="_xlnm.Print_Area" localSheetId="10">'TABLO 7.2'!$A$1:$I$4</definedName>
    <definedName name="_xlnm.Print_Area" localSheetId="11">'TABLO 7.3'!$A$1:$I$4</definedName>
    <definedName name="_xlnm.Print_Area" localSheetId="12">'TABLO 8'!$A$1:$H$32</definedName>
    <definedName name="_xlnm.Print_Area" localSheetId="13">'TABLO 9.1'!$A$1:$J$52</definedName>
    <definedName name="_xlnm.Print_Area" localSheetId="14">'TABLO 9.2'!$A$1:$J$10</definedName>
    <definedName name="_xlnm.Print_Area" localSheetId="15">'TABLO 9.3'!$A$1:$J$4</definedName>
  </definedNames>
  <calcPr fullCalcOnLoad="1"/>
</workbook>
</file>

<file path=xl/sharedStrings.xml><?xml version="1.0" encoding="utf-8"?>
<sst xmlns="http://schemas.openxmlformats.org/spreadsheetml/2006/main" count="2642" uniqueCount="438">
  <si>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</si>
  <si>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</si>
  <si>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</si>
  <si>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</si>
  <si>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</si>
  <si>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</si>
  <si>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</si>
  <si>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</si>
  <si>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</si>
  <si>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</si>
  <si>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</si>
  <si>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</si>
  <si>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Tahsilat Oranı</t>
  </si>
  <si>
    <t>-</t>
  </si>
  <si>
    <t>Aylar</t>
  </si>
  <si>
    <t>Yıllar</t>
  </si>
  <si>
    <r>
      <t>Kaynak:</t>
    </r>
    <r>
      <rPr>
        <sz val="10"/>
        <rFont val="Arial"/>
        <family val="0"/>
      </rPr>
      <t xml:space="preserve">  Muhasebat Genel Müdürlüğü</t>
    </r>
  </si>
  <si>
    <t>Tahsilat Oranı
(%)</t>
  </si>
  <si>
    <r>
      <t xml:space="preserve">Kayıt Tarihi: </t>
    </r>
    <r>
      <rPr>
        <sz val="10"/>
        <rFont val="Arial"/>
        <family val="2"/>
      </rPr>
      <t>19.02.2009</t>
    </r>
  </si>
  <si>
    <r>
      <t xml:space="preserve">Kayıt Tarihi: </t>
    </r>
    <r>
      <rPr>
        <sz val="10"/>
        <rFont val="Arial"/>
        <family val="2"/>
      </rPr>
      <t>24.02.2009</t>
    </r>
  </si>
  <si>
    <t>Alınan Bağış ve Yardımlar</t>
  </si>
  <si>
    <t>Özel Gelirler
ve Fonlar</t>
  </si>
  <si>
    <t>Sermaye
Gelirleri</t>
  </si>
  <si>
    <t>Teşebbüs ve Mülkiyet Gelirleri</t>
  </si>
  <si>
    <t>Faizler,Paylar ve Cezalar</t>
  </si>
  <si>
    <t>Vergi Dışı
Gelirler</t>
  </si>
  <si>
    <t>Konsolide/Merkezi
Bütçe</t>
  </si>
  <si>
    <t>Genel Bütçe</t>
  </si>
  <si>
    <t>Vergi
Gelirleri</t>
  </si>
  <si>
    <t xml:space="preserve">EKONOMİK SINIFLANDIRMA  </t>
  </si>
  <si>
    <t xml:space="preserve">FONKSİYONEL SINIFLANDIRMA  </t>
  </si>
  <si>
    <t>YILLAR</t>
  </si>
  <si>
    <t>AYLAR</t>
  </si>
  <si>
    <t>Tablo 6</t>
  </si>
  <si>
    <t>TABLO LİSTESİ</t>
  </si>
  <si>
    <t xml:space="preserve">TABLO 1: </t>
  </si>
  <si>
    <t>TABLO 2:</t>
  </si>
  <si>
    <t>TABLO 3:</t>
  </si>
  <si>
    <t>TABLO 4:</t>
  </si>
  <si>
    <t>TABLO 6:</t>
  </si>
  <si>
    <t>Not: İncelemek istediğiniz tablo başlığı üzerine tıklayınız.</t>
  </si>
  <si>
    <t>http://kayham.erciyes.edu.tr/</t>
  </si>
  <si>
    <t>KAYHAM</t>
  </si>
  <si>
    <t>TABLO 8:</t>
  </si>
  <si>
    <t>TABLO 10:</t>
  </si>
  <si>
    <t>TABLO 12:</t>
  </si>
  <si>
    <t>TABLO 13:</t>
  </si>
  <si>
    <t>TABLO 14:</t>
  </si>
  <si>
    <t>TABLO 15:</t>
  </si>
  <si>
    <t>TABLO 16:</t>
  </si>
  <si>
    <t>TABLO 17:</t>
  </si>
  <si>
    <t>TABLO 18:</t>
  </si>
  <si>
    <t>Tablo 8</t>
  </si>
  <si>
    <t>Tablo 10</t>
  </si>
  <si>
    <t>Kayseri</t>
  </si>
  <si>
    <r>
      <t xml:space="preserve">Not: </t>
    </r>
    <r>
      <rPr>
        <i/>
        <sz val="10"/>
        <rFont val="Arial Tur"/>
        <family val="0"/>
      </rPr>
      <t>Veriler her yılın Aralık ayı sonu itibariyle verilmiştir. Rakamlar Brüt Olup, Mahalli İdare ve Fon Payları  Ayrılmamış Tutarlardır. (Red ve iadeler dahil).</t>
    </r>
  </si>
  <si>
    <t>Tahsilat
Oranı (%)</t>
  </si>
  <si>
    <t>Tablo 12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</si>
  <si>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</si>
  <si>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</si>
  <si>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</si>
  <si>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</si>
  <si>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</si>
  <si>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</si>
  <si>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</si>
  <si>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</si>
  <si>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</si>
  <si>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</si>
  <si>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</si>
  <si>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</si>
  <si>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Tablo 13</t>
  </si>
  <si>
    <t>Tablo 14</t>
  </si>
  <si>
    <t>Tablo 15</t>
  </si>
  <si>
    <t>Tablo 16</t>
  </si>
  <si>
    <t>Tablo 17</t>
  </si>
  <si>
    <t>Tablo 18</t>
  </si>
  <si>
    <t>Tablo 1</t>
  </si>
  <si>
    <t>KAMU GİDERLERİ (Milyon YTL.)</t>
  </si>
  <si>
    <t>GELİR -GİDER FARKI (Milyon YTL.)</t>
  </si>
  <si>
    <t>Gelir Vergisi</t>
  </si>
  <si>
    <t>Kurum Vergisi</t>
  </si>
  <si>
    <t>KDV</t>
  </si>
  <si>
    <t>Diğer Vergi</t>
  </si>
  <si>
    <t>TOPLAM</t>
  </si>
  <si>
    <t>Tablo 3</t>
  </si>
  <si>
    <t>VERGİ TÜRLERİ</t>
  </si>
  <si>
    <t>TAHAKKUK
TOPLAMI</t>
  </si>
  <si>
    <t>TAHSİLAT
TOPLAMI</t>
  </si>
  <si>
    <t>TAHSİLAT
ORANI</t>
  </si>
  <si>
    <t>GELİR VERGİSİ</t>
  </si>
  <si>
    <t>KURUMLAR VERGİSİ</t>
  </si>
  <si>
    <t>KATMA DEĞER VERGİSİ</t>
  </si>
  <si>
    <t>DİĞER VERGİLER</t>
  </si>
  <si>
    <t>GENEL TOPLAM</t>
  </si>
  <si>
    <t>DAİRESİ</t>
  </si>
  <si>
    <t>GERÇEK  USUL</t>
  </si>
  <si>
    <t>BASİT USUL</t>
  </si>
  <si>
    <t>ERCİYES V.D.</t>
  </si>
  <si>
    <t>MİMARSİNAN V.D.</t>
  </si>
  <si>
    <t>GEVHER NESİBE V.D.</t>
  </si>
  <si>
    <t>KALEÖNÜ V.D.</t>
  </si>
  <si>
    <t>BÜNYAN V.D.</t>
  </si>
  <si>
    <t>DEVELİ V.D.</t>
  </si>
  <si>
    <t>PINARBAŞI V.D.</t>
  </si>
  <si>
    <t>AKKIŞLA MALMÜD.</t>
  </si>
  <si>
    <t>FELAHİYE MALMÜD.</t>
  </si>
  <si>
    <t>HACILAR MALMÜD.</t>
  </si>
  <si>
    <t>İNCESU MALMÜD.</t>
  </si>
  <si>
    <t>ÖZVATAN MALMÜD.</t>
  </si>
  <si>
    <t>SARIOĞLAN MALMÜD.</t>
  </si>
  <si>
    <t>SARIZ MALMÜD.</t>
  </si>
  <si>
    <t>TOMARZA MALMÜD.</t>
  </si>
  <si>
    <t>YAHYALI MALMÜD.</t>
  </si>
  <si>
    <t>YEŞİLHİSAR MALMÜD.</t>
  </si>
  <si>
    <t>GENEL
TOPLAM</t>
  </si>
  <si>
    <t>KURUMLAR
VERGİSİ</t>
  </si>
  <si>
    <t>DİĞER
VERGİLER</t>
  </si>
  <si>
    <t>İŞE
BAŞLAYAN</t>
  </si>
  <si>
    <t>İŞİ 
BIRAKAN</t>
  </si>
  <si>
    <t>RES'EN
TESİS ET.</t>
  </si>
  <si>
    <r>
      <t xml:space="preserve">Kayıt Tarihi: </t>
    </r>
    <r>
      <rPr>
        <sz val="10"/>
        <rFont val="Arial"/>
        <family val="2"/>
      </rPr>
      <t>05.05.2011</t>
    </r>
  </si>
  <si>
    <t>TAHAKKUK</t>
  </si>
  <si>
    <t>TAHSİLAT</t>
  </si>
  <si>
    <t>RED-İADE</t>
  </si>
  <si>
    <t>Beyana Dayanan Gelir Vergisi</t>
  </si>
  <si>
    <t>Basit Usulde Gelir Vergisi</t>
  </si>
  <si>
    <t>Gelir Vergisi Tevkifatı</t>
  </si>
  <si>
    <t>Gelir Geçici Vergisi</t>
  </si>
  <si>
    <t>Beyana Dayanan Kurumlar Vergisi</t>
  </si>
  <si>
    <t>Kurumlar Vergisi Tevkifatı</t>
  </si>
  <si>
    <t>Kurumlar Geçici Vergisi</t>
  </si>
  <si>
    <t>Veraset ve İntikal Vergisi</t>
  </si>
  <si>
    <t>Motorlu Taşıtlar Vergisi</t>
  </si>
  <si>
    <t>Beyana Dayanan KDV</t>
  </si>
  <si>
    <t>Tevkif  Suretiyle Kesilen KDV</t>
  </si>
  <si>
    <t>Petrol ve Doğalgaz Ürünleri ÖTV</t>
  </si>
  <si>
    <t>Motorlu Taşıt Araçları ÖTV</t>
  </si>
  <si>
    <t>Alkollü İçkiler ÖTV</t>
  </si>
  <si>
    <t>Tütün Mamülleri ÖTV</t>
  </si>
  <si>
    <t>Kolalı Gazozlar ÖTV</t>
  </si>
  <si>
    <t>Dayanıklı Tüketim ve Diğer Mallar ÖTV</t>
  </si>
  <si>
    <t>Banka ve Sigorta Muameleleri Vergisi</t>
  </si>
  <si>
    <t>Şans Oyunları Vergisi</t>
  </si>
  <si>
    <t>Özel İletişim Vergisi</t>
  </si>
  <si>
    <t>Damga Vergisi</t>
  </si>
  <si>
    <t>Ticaret Sicil Harçları</t>
  </si>
  <si>
    <t>Esnaf  Sicil Harçları</t>
  </si>
  <si>
    <t>Diğer Yargı Harçları</t>
  </si>
  <si>
    <t>Noter Harçları</t>
  </si>
  <si>
    <t>Vergi Yargısı Harçları</t>
  </si>
  <si>
    <t>Tapu Harçları</t>
  </si>
  <si>
    <t>Pasaport ve Konsolosluk Harçları</t>
  </si>
  <si>
    <t>Gemi ve Liman Harçları</t>
  </si>
  <si>
    <t>Avcılık Belgesi Harçları</t>
  </si>
  <si>
    <t>Trafik Harçları</t>
  </si>
  <si>
    <t>Yurtdışı Çıkış Harcı</t>
  </si>
  <si>
    <t>Eğitime Katkı Payı  Ayrılması Gereken Harçlar</t>
  </si>
  <si>
    <t>Özel Güvenlik Harçları</t>
  </si>
  <si>
    <t xml:space="preserve">Türk Uluslar Arası Gemi Sicil Kayıt Harcı ve Yıllık </t>
  </si>
  <si>
    <t>Diğer Harçlar</t>
  </si>
  <si>
    <t>Kaldırılan Vergi Artıkları</t>
  </si>
  <si>
    <t xml:space="preserve">Bazı Varlıkların Milli Ekonomiye Kazandırılması </t>
  </si>
  <si>
    <t>Başka Yerde Sınıflandırılmayan Diğer Vergiler</t>
  </si>
  <si>
    <t>VERGİ GELİRLERİ</t>
  </si>
  <si>
    <t>Banka Çekleri Değerli Kağıt Bedelleri</t>
  </si>
  <si>
    <t>Diğer Değerli Kağıt Bedelleri</t>
  </si>
  <si>
    <t>Pasaport Satış Bedeli</t>
  </si>
  <si>
    <t>Motorlu Araç Trafik Belgesi Satış Bedeli</t>
  </si>
  <si>
    <t>Motorlu Araç Tescil Belgesi Bedeli</t>
  </si>
  <si>
    <t>Kooperatifçiliği Tanıtım ve Eğitim Gelirleri</t>
  </si>
  <si>
    <t>Diğer hizmet gelirleri</t>
  </si>
  <si>
    <t>Ecrimisil Gelirleri</t>
  </si>
  <si>
    <t>Diğer Taşınmaz Kira Gelirleri</t>
  </si>
  <si>
    <t>TEŞEBBÜS VE MÜLKİYET GELİRLERİ TOPLAMI</t>
  </si>
  <si>
    <t>Vergi, Resim ve Harç Gecikme Faizleri</t>
  </si>
  <si>
    <t xml:space="preserve">Hazine Alacağına Dönüşen Tohumluk </t>
  </si>
  <si>
    <t>Diğer Faizler</t>
  </si>
  <si>
    <t>Petrolden Devlet Hakkı</t>
  </si>
  <si>
    <t>Madenlerden  Devlet Hakkı</t>
  </si>
  <si>
    <t>Oyun Kağıtları Gelirleri</t>
  </si>
  <si>
    <t>Petrolden Devlet Hissesi</t>
  </si>
  <si>
    <t>Mahalli İdarelerden Alınan Paylar</t>
  </si>
  <si>
    <t>Tasfiye Edilen Fon Gelirleri</t>
  </si>
  <si>
    <t>RTÜK den Elde Edilen Eğitime Katkı Payı</t>
  </si>
  <si>
    <t xml:space="preserve">İthalatta Kaynak Kullanımı Destekleme Fonu </t>
  </si>
  <si>
    <t>Kaynak Kullanımı Destekleme Fonu Kesintisi</t>
  </si>
  <si>
    <t>Trafik Muayene Ücreti Hazine Payı</t>
  </si>
  <si>
    <t>Mahalli İdare Gelirlerinden Ayrılan Paylar</t>
  </si>
  <si>
    <t>Yargı Para Cezaları</t>
  </si>
  <si>
    <t>Pay AyrılmayacakTrafik Para Cezaları</t>
  </si>
  <si>
    <t>Karayolu Geçiş Ücretleri İdari Para Cezaları</t>
  </si>
  <si>
    <t>Çevre İdari Para Cezaları</t>
  </si>
  <si>
    <t xml:space="preserve">Tütün Mamüllerinin Zararlarının Önlenmesine </t>
  </si>
  <si>
    <t>Diğer İdari Para Cezaları</t>
  </si>
  <si>
    <t>Trafik Para Cezaları</t>
  </si>
  <si>
    <t>Şeker Kanununa Göre Alınan İdari Para Cezaları</t>
  </si>
  <si>
    <t>Vergi Barışı TEFE Tutarı</t>
  </si>
  <si>
    <t>Vergi Barışı Geç Ödeme Zammı</t>
  </si>
  <si>
    <t>Diğer Vergi Cezaları</t>
  </si>
  <si>
    <t>Düşük Olan Değerleme Tutarları</t>
  </si>
  <si>
    <t>Trafik Muayenesi Para Cezaları</t>
  </si>
  <si>
    <t>İrat Kaydedilecek Nakdi Teminatlar</t>
  </si>
  <si>
    <t>Orman Köylülerini Kalkındırma Gelirleri</t>
  </si>
  <si>
    <t>Ağaçlandırma ve Erozyon Kontrol Gelirleri</t>
  </si>
  <si>
    <t>Pay Ayrılmayan Kaldırılan Fon Artıkları</t>
  </si>
  <si>
    <t>Diğer Çeşitli Gelirler</t>
  </si>
  <si>
    <t>DİĞER GELİRLER TOPLAMI</t>
  </si>
  <si>
    <t>G E N E L  T O P L A M</t>
  </si>
  <si>
    <t>Vergi İadesi Kanununa Göre Yapılan Vergi İadesi Miktarı</t>
  </si>
  <si>
    <t>Özel Gider İndirim Tutarı</t>
  </si>
  <si>
    <t>İhracattan KDV İadesi</t>
  </si>
  <si>
    <t>Tablo 2</t>
  </si>
  <si>
    <r>
      <t>Kayıt Tarihi:</t>
    </r>
    <r>
      <rPr>
        <sz val="10"/>
        <rFont val="Arial"/>
        <family val="0"/>
      </rPr>
      <t xml:space="preserve"> 05.05.2011</t>
    </r>
  </si>
  <si>
    <r>
      <rPr>
        <b/>
        <sz val="10"/>
        <rFont val="Arial"/>
        <family val="2"/>
      </rPr>
      <t xml:space="preserve">Kaynak: </t>
    </r>
    <r>
      <rPr>
        <sz val="10"/>
        <rFont val="Arial"/>
        <family val="2"/>
      </rPr>
      <t>Kayseri Valiliği</t>
    </r>
  </si>
  <si>
    <r>
      <t>Kaynak:</t>
    </r>
    <r>
      <rPr>
        <sz val="10"/>
        <rFont val="Arial"/>
        <family val="0"/>
      </rPr>
      <t xml:space="preserve">  Kayseri Valiliği</t>
    </r>
  </si>
  <si>
    <t xml:space="preserve">6111 Sayılı Kanun Kapsamında Tahsil Olunan </t>
  </si>
  <si>
    <t xml:space="preserve">Eğitime Katkı Payı Ayrılması Gereken Damga </t>
  </si>
  <si>
    <t xml:space="preserve">Diğer İmtiyazname, Ruhsatname ve Diploma </t>
  </si>
  <si>
    <t>Noter Kağıtları Satış Bedeli</t>
  </si>
  <si>
    <t>Muayene Denetim ve Kontrol Ücretleri</t>
  </si>
  <si>
    <t xml:space="preserve">Kimlik Adres Paylaşım Sisteminden Alınan Kayıt </t>
  </si>
  <si>
    <t xml:space="preserve">Şans Oyunları Hasılatından Ayrılan Kamu </t>
  </si>
  <si>
    <t xml:space="preserve">Karayolu Taşıma Kanununa Göre Alınan İdari </t>
  </si>
  <si>
    <t xml:space="preserve">Doğalgaz Piyasası Kanunu Uyarınca Alınan İdari </t>
  </si>
  <si>
    <t xml:space="preserve">Petrol Piyasası Kanunu Uyarınca Alınan İdari </t>
  </si>
  <si>
    <t xml:space="preserve">Sıvılaştırılmış Petrol Gazları Piyasası Kanunu </t>
  </si>
  <si>
    <t xml:space="preserve">Suç Gelirlerinin Aklanmasının Önlenmesi </t>
  </si>
  <si>
    <t xml:space="preserve">Deniz Araçları Bağlama Kütüğü Ruhsat ve İdari </t>
  </si>
  <si>
    <t xml:space="preserve">Elektrik Piyasası Kanunu Uyarınca Alınan İdari </t>
  </si>
  <si>
    <t xml:space="preserve">Vergi ve Diğer Amme Alacakları Gecikme </t>
  </si>
  <si>
    <t xml:space="preserve">Vergi Barışı Kıymetli Maden ve Ziynet Eşyası </t>
  </si>
  <si>
    <t xml:space="preserve">6111 Sayılı Kanun Kapsamında Geç Ödeme </t>
  </si>
  <si>
    <t xml:space="preserve">6111 Sayılı Kanun Kapsamında TEFE/ÜFE </t>
  </si>
  <si>
    <t>6111 Sayılı Kanun Kapsamında Katsayı Tutarı</t>
  </si>
  <si>
    <t xml:space="preserve">Cezai Faiz (Kaynak Kullanımı Des.Fonu </t>
  </si>
  <si>
    <t>İrat Kaydedilecek Hisse Senedi ve Tahviller</t>
  </si>
  <si>
    <t xml:space="preserve">Hazine Alacağına Dönüşen Tohumluk Kredi </t>
  </si>
  <si>
    <t>Savunma Sanayi Destekleme Fonu Payları</t>
  </si>
  <si>
    <t>Fonlardan Aktarmalar</t>
  </si>
  <si>
    <t>Tablo 4</t>
  </si>
  <si>
    <r>
      <t xml:space="preserve">Kayıt Tarihi: </t>
    </r>
    <r>
      <rPr>
        <sz val="10"/>
        <rFont val="Arial"/>
        <family val="2"/>
      </rPr>
      <t>18.02.2009</t>
    </r>
  </si>
  <si>
    <r>
      <t xml:space="preserve">Kayıt Tarihi: </t>
    </r>
    <r>
      <rPr>
        <sz val="10"/>
        <rFont val="Arial"/>
        <family val="2"/>
      </rPr>
      <t>20.02.2009</t>
    </r>
  </si>
  <si>
    <r>
      <t xml:space="preserve">Kayıt Tarihi: </t>
    </r>
    <r>
      <rPr>
        <sz val="10"/>
        <rFont val="Arial"/>
        <family val="2"/>
      </rPr>
      <t>26.02.2009</t>
    </r>
  </si>
  <si>
    <t>İller</t>
  </si>
  <si>
    <r>
      <t xml:space="preserve">Brüt 
Tahakkuk
</t>
    </r>
    <r>
      <rPr>
        <sz val="8"/>
        <rFont val="Arial"/>
        <family val="2"/>
      </rPr>
      <t>(YTL)</t>
    </r>
  </si>
  <si>
    <r>
      <t xml:space="preserve">Brüt 
Tahsilat
</t>
    </r>
    <r>
      <rPr>
        <sz val="8"/>
        <rFont val="Arial"/>
        <family val="2"/>
      </rPr>
      <t>(YTL)</t>
    </r>
  </si>
  <si>
    <t>Denizli</t>
  </si>
  <si>
    <t>Konya</t>
  </si>
  <si>
    <r>
      <t xml:space="preserve">Kayıt Tarihi: </t>
    </r>
    <r>
      <rPr>
        <sz val="10"/>
        <rFont val="Arial Tur"/>
        <family val="0"/>
      </rPr>
      <t>28.01.2009</t>
    </r>
  </si>
  <si>
    <r>
      <t xml:space="preserve">Kayıt Tarihi: </t>
    </r>
    <r>
      <rPr>
        <sz val="10"/>
        <rFont val="Arial Tur"/>
        <family val="0"/>
      </rPr>
      <t>29.01.2009</t>
    </r>
  </si>
  <si>
    <t>6113 Sayılı Kanun Kapsamında Alınan</t>
  </si>
  <si>
    <t>6113 Sayılı Kanun Kapsamındaki Faiz</t>
  </si>
  <si>
    <t>**Tahsil Edilme Oranı=(Tahsilat/Tahakkuk)*100</t>
  </si>
  <si>
    <t>Çevre Katkı Payı</t>
  </si>
  <si>
    <t>5996 Sayılı Kanuna Göre Verilen İPC</t>
  </si>
  <si>
    <t>Hak Kazanılmayan Devlet Katkısı</t>
  </si>
  <si>
    <t>2013</t>
  </si>
  <si>
    <t>Artış Oranı
(%)</t>
  </si>
  <si>
    <r>
      <t xml:space="preserve">* Tahakkuk
</t>
    </r>
    <r>
      <rPr>
        <sz val="10"/>
        <rFont val="Arial"/>
        <family val="2"/>
      </rPr>
      <t>(TL/YTL)</t>
    </r>
  </si>
  <si>
    <r>
      <t xml:space="preserve">* Tahsilat
</t>
    </r>
    <r>
      <rPr>
        <sz val="10"/>
        <rFont val="Arial"/>
        <family val="2"/>
      </rPr>
      <t>(TL/YTL)</t>
    </r>
  </si>
  <si>
    <r>
      <t xml:space="preserve">Giderler
</t>
    </r>
    <r>
      <rPr>
        <sz val="10"/>
        <rFont val="Arial"/>
        <family val="2"/>
      </rPr>
      <t>(TL/YTL)</t>
    </r>
  </si>
  <si>
    <r>
      <t xml:space="preserve">Tahakkuk
</t>
    </r>
    <r>
      <rPr>
        <sz val="10"/>
        <rFont val="Arial"/>
        <family val="2"/>
      </rPr>
      <t>(TL/YTL)</t>
    </r>
  </si>
  <si>
    <r>
      <t xml:space="preserve">Tahsilat
</t>
    </r>
    <r>
      <rPr>
        <sz val="10"/>
        <rFont val="Arial"/>
        <family val="2"/>
      </rPr>
      <t>(TL/YTL)</t>
    </r>
  </si>
  <si>
    <t xml:space="preserve"> TOPLAM
(Bin YTL)</t>
  </si>
  <si>
    <t>2014-2013
Artış Oranı (%)</t>
  </si>
  <si>
    <t>2013-2012
Artış Oranı (%)</t>
  </si>
  <si>
    <t>2012-2011
Artış Oranı (%)</t>
  </si>
  <si>
    <t>2011-2010
Artış Oranı (%)</t>
  </si>
  <si>
    <t>2010-2009
Artış Oranı (%)</t>
  </si>
  <si>
    <t>2009-2008
Artış Oranı (%)</t>
  </si>
  <si>
    <t>2008-2007
Artış Oranı (%)</t>
  </si>
  <si>
    <t>2007-2006
Artış Oranı (%)</t>
  </si>
  <si>
    <t>2006-2005
Artış Oranı (%)</t>
  </si>
  <si>
    <t>2005-2004
Artış Oranı (%)</t>
  </si>
  <si>
    <t>2004-2003
Artış Oranı (%)</t>
  </si>
  <si>
    <t>2003-2002
Artış Oranı (%)</t>
  </si>
  <si>
    <t>2008-2007
Artış-Azalış Oranı (%)</t>
  </si>
  <si>
    <t>2007-2006
Artış-Azalış Oranı (%)</t>
  </si>
  <si>
    <t>2006-2005
Artış-Azalış Oranı (%)</t>
  </si>
  <si>
    <t>2005-2004
Artış-Azalış Oranı (%)</t>
  </si>
  <si>
    <t>2004-2003
Artış-Azalış Oranı (%)</t>
  </si>
  <si>
    <t>2003-2002
Artış-Azalış Oranı (%)</t>
  </si>
  <si>
    <t>2014</t>
  </si>
  <si>
    <t>MTV</t>
  </si>
  <si>
    <t>Hidrolik Kaynaklara Dayalı Elektrik Üretimi</t>
  </si>
  <si>
    <t>Masraf Karşılıkları</t>
  </si>
  <si>
    <t>Yabancılar İçin İkamet İzni Sat.Bed.</t>
  </si>
  <si>
    <t>6552 SayılıKanun Kapsamında Geç Ödeme Zammı</t>
  </si>
  <si>
    <t>6552 SayılıKanun Kapsamında TÜFE/ÜFE Tutarı</t>
  </si>
  <si>
    <t>6552 SayılıKanun Kapsamında Katsayı Tutarı</t>
  </si>
  <si>
    <r>
      <t xml:space="preserve">Merkezi Bütçe
</t>
    </r>
    <r>
      <rPr>
        <sz val="10"/>
        <rFont val="Arial Tur"/>
        <family val="0"/>
      </rPr>
      <t>(Bin TL)</t>
    </r>
  </si>
  <si>
    <r>
      <t xml:space="preserve">Genel   Bütçe
</t>
    </r>
    <r>
      <rPr>
        <sz val="10"/>
        <rFont val="Arial Tur"/>
        <family val="0"/>
      </rPr>
      <t>(Bin TL)</t>
    </r>
  </si>
  <si>
    <r>
      <t xml:space="preserve">Vergi Gelirleri
</t>
    </r>
    <r>
      <rPr>
        <sz val="10"/>
        <rFont val="Arial Tur"/>
        <family val="0"/>
      </rPr>
      <t>(Bin TL)</t>
    </r>
  </si>
  <si>
    <r>
      <t xml:space="preserve">Teşebbüs ve Mülkiyet Gelirleri
</t>
    </r>
    <r>
      <rPr>
        <sz val="10"/>
        <rFont val="Arial Tur"/>
        <family val="0"/>
      </rPr>
      <t>(Bin TL)</t>
    </r>
  </si>
  <si>
    <r>
      <t xml:space="preserve">Alınan Bağış ve Yardımlar
</t>
    </r>
    <r>
      <rPr>
        <sz val="10"/>
        <rFont val="Arial Tur"/>
        <family val="0"/>
      </rPr>
      <t>(Bin TL)</t>
    </r>
  </si>
  <si>
    <r>
      <t xml:space="preserve">Faizler,Paylar ve Cezalar
</t>
    </r>
    <r>
      <rPr>
        <sz val="10"/>
        <rFont val="Arial Tur"/>
        <family val="0"/>
      </rPr>
      <t>(Bin TL)</t>
    </r>
  </si>
  <si>
    <r>
      <t xml:space="preserve">Sermaye Gelirleri
</t>
    </r>
    <r>
      <rPr>
        <sz val="10"/>
        <rFont val="Arial Tur"/>
        <family val="0"/>
      </rPr>
      <t>(Bin TL)</t>
    </r>
  </si>
  <si>
    <r>
      <t xml:space="preserve">Personel Giderleri
</t>
    </r>
    <r>
      <rPr>
        <sz val="10"/>
        <rFont val="Arial Tur"/>
        <family val="0"/>
      </rPr>
      <t>(Bin TL)</t>
    </r>
  </si>
  <si>
    <r>
      <t xml:space="preserve">Sosyal Güvenlik Kurumu Prim Gideri
</t>
    </r>
    <r>
      <rPr>
        <sz val="10"/>
        <rFont val="Arial Tur"/>
        <family val="0"/>
      </rPr>
      <t>(Bin TL)</t>
    </r>
  </si>
  <si>
    <r>
      <t xml:space="preserve">Mal ve Hizmet Alımları
</t>
    </r>
    <r>
      <rPr>
        <sz val="10"/>
        <rFont val="Arial Tur"/>
        <family val="0"/>
      </rPr>
      <t>(Bin TL)</t>
    </r>
  </si>
  <si>
    <r>
      <t xml:space="preserve">Cari Transferler
</t>
    </r>
    <r>
      <rPr>
        <sz val="10"/>
        <rFont val="Arial Tur"/>
        <family val="0"/>
      </rPr>
      <t>(Bin TL)</t>
    </r>
  </si>
  <si>
    <r>
      <t xml:space="preserve">Sermaye Giderleri
</t>
    </r>
    <r>
      <rPr>
        <sz val="10"/>
        <rFont val="Arial Tur"/>
        <family val="0"/>
      </rPr>
      <t>(Bin TL)</t>
    </r>
  </si>
  <si>
    <r>
      <t xml:space="preserve">Sermaye
 Transferleri
</t>
    </r>
    <r>
      <rPr>
        <sz val="10"/>
        <rFont val="Arial Tur"/>
        <family val="0"/>
      </rPr>
      <t>(Bin TL)</t>
    </r>
  </si>
  <si>
    <r>
      <t xml:space="preserve">Borç Verme
</t>
    </r>
    <r>
      <rPr>
        <sz val="10"/>
        <rFont val="Arial Tur"/>
        <family val="0"/>
      </rPr>
      <t>(Bin TL)</t>
    </r>
  </si>
  <si>
    <r>
      <t xml:space="preserve">Genel Kamu
Hizmetleri
</t>
    </r>
    <r>
      <rPr>
        <sz val="10"/>
        <rFont val="Arial Tur"/>
        <family val="0"/>
      </rPr>
      <t>(Bin TL)</t>
    </r>
  </si>
  <si>
    <r>
      <t xml:space="preserve">Savunma
Hizmetleri
</t>
    </r>
    <r>
      <rPr>
        <sz val="10"/>
        <rFont val="Arial Tur"/>
        <family val="0"/>
      </rPr>
      <t>(Bin TL)</t>
    </r>
  </si>
  <si>
    <r>
      <t xml:space="preserve">Kamu Düzeni ve
Güvenlik Hizmetleri
</t>
    </r>
    <r>
      <rPr>
        <sz val="10"/>
        <rFont val="Arial Tur"/>
        <family val="0"/>
      </rPr>
      <t>(Bin TL)</t>
    </r>
  </si>
  <si>
    <r>
      <t xml:space="preserve">Ekonomik İşler
ve Hizmetler
</t>
    </r>
    <r>
      <rPr>
        <sz val="10"/>
        <rFont val="Arial Tur"/>
        <family val="0"/>
      </rPr>
      <t>(Bin TL)</t>
    </r>
  </si>
  <si>
    <r>
      <t xml:space="preserve">Çevre Koruma
Hizmetleri
</t>
    </r>
    <r>
      <rPr>
        <sz val="10"/>
        <rFont val="Arial Tur"/>
        <family val="0"/>
      </rPr>
      <t>(Bin TL)</t>
    </r>
  </si>
  <si>
    <r>
      <t>İskan ve Toplum
Refahı Hizmetleri</t>
    </r>
    <r>
      <rPr>
        <sz val="10"/>
        <rFont val="Arial Tur"/>
        <family val="0"/>
      </rPr>
      <t xml:space="preserve">
(Bin TL)</t>
    </r>
  </si>
  <si>
    <r>
      <t xml:space="preserve">Sağlık
Hizmetleri
</t>
    </r>
    <r>
      <rPr>
        <sz val="10"/>
        <rFont val="Arial Tur"/>
        <family val="0"/>
      </rPr>
      <t>(Bin TL)</t>
    </r>
  </si>
  <si>
    <r>
      <t xml:space="preserve">Dinlenme, Kültür
ve Din Hizmetleri
</t>
    </r>
    <r>
      <rPr>
        <sz val="10"/>
        <rFont val="Arial Tur"/>
        <family val="0"/>
      </rPr>
      <t>(Bin TL)</t>
    </r>
  </si>
  <si>
    <r>
      <t>Eğitim
Hizmetleri</t>
    </r>
    <r>
      <rPr>
        <sz val="10"/>
        <rFont val="Arial Tur"/>
        <family val="0"/>
      </rPr>
      <t xml:space="preserve">
(Bin TL)</t>
    </r>
  </si>
  <si>
    <r>
      <t>Sosyal Güvenlik ve
Sosyal Yardım
Hizmetleri</t>
    </r>
    <r>
      <rPr>
        <sz val="10"/>
        <rFont val="Arial Tur"/>
        <family val="0"/>
      </rPr>
      <t xml:space="preserve">
(Bin TL)</t>
    </r>
  </si>
  <si>
    <r>
      <t xml:space="preserve">Tahakkuk
</t>
    </r>
    <r>
      <rPr>
        <sz val="10"/>
        <rFont val="Arial"/>
        <family val="2"/>
      </rPr>
      <t>(Bin TL)</t>
    </r>
  </si>
  <si>
    <r>
      <t xml:space="preserve">Aylık Artış
</t>
    </r>
    <r>
      <rPr>
        <sz val="10"/>
        <rFont val="Arial"/>
        <family val="2"/>
      </rPr>
      <t>(Bin TL)</t>
    </r>
  </si>
  <si>
    <r>
      <t xml:space="preserve">Tahsilat
</t>
    </r>
    <r>
      <rPr>
        <sz val="10"/>
        <rFont val="Arial"/>
        <family val="2"/>
      </rPr>
      <t>(Bin TL)</t>
    </r>
  </si>
  <si>
    <r>
      <t xml:space="preserve">Tahakkuk
</t>
    </r>
    <r>
      <rPr>
        <sz val="10"/>
        <rFont val="Arial"/>
        <family val="2"/>
      </rPr>
      <t>(Bin TL)</t>
    </r>
  </si>
  <si>
    <r>
      <t xml:space="preserve">Aylık Artış
</t>
    </r>
    <r>
      <rPr>
        <sz val="10"/>
        <rFont val="Arial"/>
        <family val="2"/>
      </rPr>
      <t>(Bin TL)</t>
    </r>
  </si>
  <si>
    <r>
      <t xml:space="preserve">Tahsilat
</t>
    </r>
    <r>
      <rPr>
        <sz val="10"/>
        <rFont val="Arial"/>
        <family val="2"/>
      </rPr>
      <t>(Bin TL)</t>
    </r>
  </si>
  <si>
    <r>
      <t>Giderler</t>
    </r>
    <r>
      <rPr>
        <b/>
        <i/>
        <sz val="10"/>
        <rFont val="Arial"/>
        <family val="2"/>
      </rPr>
      <t xml:space="preserve">
</t>
    </r>
    <r>
      <rPr>
        <sz val="10"/>
        <rFont val="Arial"/>
        <family val="2"/>
      </rPr>
      <t>(Bin TL)</t>
    </r>
  </si>
  <si>
    <t>2015-2014
Artış Oranı (%)</t>
  </si>
  <si>
    <t>2015</t>
  </si>
  <si>
    <r>
      <t xml:space="preserve">Kayıt Yeri: </t>
    </r>
    <r>
      <rPr>
        <sz val="10"/>
        <rFont val="Arial"/>
        <family val="2"/>
      </rPr>
      <t>Kayseri Vergi Dairesi 2009, 2010, 2011, 2012, 2013, 2014, 2015 Yılı Brifingleri</t>
    </r>
  </si>
  <si>
    <r>
      <t xml:space="preserve">Güncelleme Tarihi: </t>
    </r>
    <r>
      <rPr>
        <sz val="10"/>
        <rFont val="Arial"/>
        <family val="2"/>
      </rPr>
      <t>04.04.2016</t>
    </r>
  </si>
  <si>
    <t>Kişilerden Alınan Bağış ve Yardımlar</t>
  </si>
  <si>
    <t>5378 Sayılı Kanuna Göre Verilen İPC</t>
  </si>
  <si>
    <t>Mera Gelirleri</t>
  </si>
  <si>
    <t xml:space="preserve">Yargılama Giderleri Karşılığı Tahsil Edilen </t>
  </si>
  <si>
    <r>
      <t xml:space="preserve">Güncelleme Tarihi: </t>
    </r>
    <r>
      <rPr>
        <sz val="10"/>
        <rFont val="Arial Tur"/>
        <family val="0"/>
      </rPr>
      <t>05.04.2016</t>
    </r>
  </si>
  <si>
    <r>
      <t xml:space="preserve">Kayıt yeri: </t>
    </r>
    <r>
      <rPr>
        <sz val="10"/>
        <rFont val="Arial Tur"/>
        <family val="0"/>
      </rPr>
      <t>Kayseri Vergi Dairesi 2009, 2010, 2011, 2012, 2013, 2014, 2015 Yılı Brifingleri</t>
    </r>
  </si>
  <si>
    <t>YILLAR İTİBARİYLE KAYSERİ İLİNDE VERGİ GELİRLERİ DAĞILIMI  (TL) (2009-2015)</t>
  </si>
  <si>
    <t>YILLAR İTİBARİYLE KAYSERİ İLİ VERGİ DAİRELERİNİN GELİR VERGİSİ, KURUMLAR VERGİSİ VE DİĞER VERGİLER İTİBARİYLE MÜKELLEF SAYILARI(2009-2015)</t>
  </si>
  <si>
    <t>2016</t>
  </si>
  <si>
    <t>2016-2015
Artış Oranı (%)</t>
  </si>
  <si>
    <t>2017</t>
  </si>
  <si>
    <t>2017-2016
Artış Oranı (%)</t>
  </si>
  <si>
    <t>2018-2017
Artış Oranı (%)</t>
  </si>
  <si>
    <t>VERGİ GELİRLERİ TAHSİLATI (Bin TL) Cari Fiyarlarla</t>
  </si>
  <si>
    <t>YILLAR İTİBARİYLE KAYSERİ İLİNDE VERGİ GELİRLERİ DAĞILIMI  (TL) (2009-2018)</t>
  </si>
  <si>
    <t>YILLARA GÖRE VERGİ GELİRLERİ VE KAMU GİDERLERİ DAĞILIMI(2000-2018)</t>
  </si>
  <si>
    <r>
      <t xml:space="preserve">Kayıt yeri: </t>
    </r>
    <r>
      <rPr>
        <sz val="10"/>
        <rFont val="Arial Tur"/>
        <family val="0"/>
      </rPr>
      <t>Kayseri Vergi Dairesi 2009-2018 Yılı Brifingleri</t>
    </r>
  </si>
  <si>
    <r>
      <t xml:space="preserve">Güncelleme Tarihi: </t>
    </r>
    <r>
      <rPr>
        <sz val="10"/>
        <rFont val="Arial Tur"/>
        <family val="0"/>
      </rPr>
      <t>24.01.2020</t>
    </r>
  </si>
  <si>
    <r>
      <t>Kayıt yeri:</t>
    </r>
    <r>
      <rPr>
        <sz val="10"/>
        <rFont val="Arial"/>
        <family val="0"/>
      </rPr>
      <t xml:space="preserve"> http://www.kayseri.gov.tr ve 
Kayseri 2009, 2010-2018 Yılı İl Brifingleri</t>
    </r>
  </si>
  <si>
    <t>Özel Bütçe</t>
  </si>
  <si>
    <r>
      <t xml:space="preserve">Özel Bütçe
</t>
    </r>
    <r>
      <rPr>
        <sz val="10"/>
        <rFont val="Arial Tur"/>
        <family val="0"/>
      </rPr>
      <t xml:space="preserve">
(Bin TL)</t>
    </r>
  </si>
  <si>
    <t>2019-2018
Artış Oranı (%)</t>
  </si>
  <si>
    <t>2019-2018 Artış Oranı (%)</t>
  </si>
  <si>
    <t>2018</t>
  </si>
  <si>
    <t>2019</t>
  </si>
  <si>
    <t>2020-2019
Artış Oranı (%)</t>
  </si>
  <si>
    <t>2020-2019 Artış Oranı (%)</t>
  </si>
  <si>
    <t>2020</t>
  </si>
  <si>
    <r>
      <t>Not:</t>
    </r>
    <r>
      <rPr>
        <sz val="10"/>
        <rFont val="Arial"/>
        <family val="0"/>
      </rPr>
      <t xml:space="preserve"> 2018 verileri elde edilemedi.</t>
    </r>
  </si>
  <si>
    <r>
      <t xml:space="preserve">Güncelleme Tarihi: </t>
    </r>
    <r>
      <rPr>
        <sz val="10"/>
        <rFont val="Arial"/>
        <family val="2"/>
      </rPr>
      <t>07.04.2022</t>
    </r>
  </si>
  <si>
    <r>
      <t>Kayıt Yeri:</t>
    </r>
    <r>
      <rPr>
        <sz val="10"/>
        <rFont val="Arial"/>
        <family val="2"/>
      </rPr>
      <t xml:space="preserve"> Muhasebat Genel Müdürlüğü Kamu Hesapları Bültenleri İller İtibariyle 2006-2021 Yılı Bütçe İstatistikleri</t>
    </r>
  </si>
  <si>
    <r>
      <t>Güncelleme Tarihi:</t>
    </r>
    <r>
      <rPr>
        <sz val="10"/>
        <rFont val="Arial"/>
        <family val="2"/>
      </rPr>
      <t xml:space="preserve"> 07.04.2022</t>
    </r>
  </si>
  <si>
    <r>
      <t>Kayıt Yeri:</t>
    </r>
    <r>
      <rPr>
        <sz val="10"/>
        <rFont val="Arial"/>
        <family val="2"/>
      </rPr>
      <t xml:space="preserve"> Muhasebat Genel Müdürlüğü Kamu Hesapları Bültenleri İller İtibariyle 2007-2021 Yılı Bütçe İstatistikleri</t>
    </r>
  </si>
  <si>
    <t>YILLAR İTİBARİYLE KAYSERİ İLİ AYLIK MERKEZİ YÖNETİM BÜTÇE HARCAMALARI (KÜMÜLATİF) (2006-2021)</t>
  </si>
  <si>
    <t>2021-2020
Artış Oranı (%)</t>
  </si>
  <si>
    <r>
      <t>Kaynak:</t>
    </r>
    <r>
      <rPr>
        <sz val="10"/>
        <rFont val="Arial Tur"/>
        <family val="0"/>
      </rPr>
      <t xml:space="preserve"> Gelir İdaresi Başkanlığı/ https://www.gib.gov.tr/yardim-ve-kaynaklar/istatistikler</t>
    </r>
  </si>
  <si>
    <t>2021-2020 Artış Oranı (%)</t>
  </si>
  <si>
    <t>2021</t>
  </si>
  <si>
    <t>YILLAR İTİBARİYLE KAYSERİ İLİ AYLIK GENEL BÜTÇE VERGİ GELİRLERİNİN 
TAHAKKUK ve TAHSİLATI(KÜMÜLATİF) (2006-2010)</t>
  </si>
  <si>
    <t>YILLAR İTİBARİYLE KAYSERİ İLİ AYLIK GENEL BÜTÇE VERGİ GELİRLERİNİN 
TAHAKKUK ve TAHSİLATI(KÜMÜLATİF) (2011-2020)</t>
  </si>
  <si>
    <t>Tablo 5.1</t>
  </si>
  <si>
    <t>Tablo 5.2</t>
  </si>
  <si>
    <r>
      <t>Kayıt Yeri:</t>
    </r>
    <r>
      <rPr>
        <sz val="10"/>
        <rFont val="Arial"/>
        <family val="2"/>
      </rPr>
      <t xml:space="preserve"> Muhasebat Genel Müdürlüğü  2006-2022 Yılı Bütçe İstatistikleri</t>
    </r>
  </si>
  <si>
    <t>YILLAR İTİBARİYLE KAYSERİ İLİ AYLIK MERKEZİ YÖNETİM BÜTÇE GELİR ve GİDERLERİNİN KARŞILAŞTIRMASI (KÜMÜLATİF) (2006-2010)</t>
  </si>
  <si>
    <t>Tablo 7.1</t>
  </si>
  <si>
    <t>YILLAR İTİBARİYLE KAYSERİ İLİ AYLIK MERKEZİ YÖNETİM BÜTÇE GELİR ve GİDERLERİNİN KARŞILAŞTIRMASI (KÜMÜLATİF) (2011-2020)</t>
  </si>
  <si>
    <t>Tablo 7.2</t>
  </si>
  <si>
    <t>Tablo 9.1</t>
  </si>
  <si>
    <t>YILLAR İTİBARİYLE KAYSERİ İLİ AYLIK MERKEZİ YÖNETİM BÜTÇE GELİRLERİNİN TAHSİLATI (KÜMÜLATİF) (2007-2010)</t>
  </si>
  <si>
    <t>YILLAR İTİBARİYLE KAYSERİ İLİ AYLIK MERKEZİ YÖNETİM BÜTÇE GELİRLERİNİN TAHSİLATI (KÜMÜLATİF) (2011-2020)</t>
  </si>
  <si>
    <t>Tablo 9.2</t>
  </si>
  <si>
    <t>Tablo 9.3</t>
  </si>
  <si>
    <t>YILLAR İTİBARİYLE KAYSERİ İLİ AYLIK MERKEZİ YÖNETİM BÜTÇE HARCAMALARI (KÜMÜLATİF) (2006-2010)</t>
  </si>
  <si>
    <t>Tablo 11.1</t>
  </si>
  <si>
    <t>Tablo 11.2</t>
  </si>
  <si>
    <t>Tablo 11.3</t>
  </si>
  <si>
    <t xml:space="preserve">TABLO 5.1: </t>
  </si>
  <si>
    <t xml:space="preserve">TABLO 5.2: </t>
  </si>
  <si>
    <t xml:space="preserve">TABLO 5.3: </t>
  </si>
  <si>
    <t>YILLAR İTİBARİYLE KAYSERİ İLİ AYLIK GENEL BÜTÇE VERGİ GELİRLERİNİN TAHAKKUK ve TAHSİLATI (KÜMÜLATİF) (2006-2010)</t>
  </si>
  <si>
    <t>YILLAR İTİBARİYLE KAYSERİ İLİ AYLIK GENEL BÜTÇE VERGİ GELİRLERİNİN TAHAKKUK ve TAHSİLATI (KÜMÜLATİF) (2011-2020)</t>
  </si>
  <si>
    <t>TABLO 7.1:</t>
  </si>
  <si>
    <t>TABLO 7.2:</t>
  </si>
  <si>
    <t>TABLO 7.3:</t>
  </si>
  <si>
    <t>TABLO 9.1:</t>
  </si>
  <si>
    <t>TABLO 9.2:</t>
  </si>
  <si>
    <t>TABLO 9.3:</t>
  </si>
  <si>
    <t>TABLO 11.1:</t>
  </si>
  <si>
    <t>TABLO 11.2:</t>
  </si>
  <si>
    <t>TABLO 11.3:</t>
  </si>
  <si>
    <t>YILLAR İTİBARİYLE KAYSERİ İLİ AYLIK MERKEZİ YÖNETİM BÜTÇE HARCAMALARI (KÜMÜLATİF) (2011-2020)</t>
  </si>
  <si>
    <t>YILLARA GÖRE VERGİ GELİRLERİ VE KAMU GİDERLERİ DAĞILIMI (2000-2017)</t>
  </si>
  <si>
    <t>58.68%</t>
  </si>
  <si>
    <t>2022-2021
Artış Oranı (%)</t>
  </si>
  <si>
    <t>2022-2021 Artış Oranı (%)</t>
  </si>
  <si>
    <t>2022</t>
  </si>
  <si>
    <t>YILLAR İTİBARİYLE KAYSERİ İLİ AYLIK GENEL BÜTÇE VERGİ GELİRLERİNİN 
TAHAKKUK ve TAHSİLATI(KÜMÜLATİF) (2021-2023)</t>
  </si>
  <si>
    <t>Tablo 5.3</t>
  </si>
  <si>
    <t>YILLAR İTİBARİYLE KAYSERİ İLİ AYLIK GENEL BÜTÇE VERGİ GELİRLERİNİN TAHAKKUK ve TAHSİLATI (KÜMÜLATİF) (2021-2023)</t>
  </si>
  <si>
    <t>YILLAR İTİBARİYLE KAYSERİ İLİ AYLIK MERKEZİ YÖNETİM BÜTÇE GELİRLERİNİN TAHSİLATI (KÜMÜLATİF) (2021-2023)</t>
  </si>
  <si>
    <r>
      <t>Kayıt Yeri:</t>
    </r>
    <r>
      <rPr>
        <sz val="10"/>
        <rFont val="Arial"/>
        <family val="2"/>
      </rPr>
      <t xml:space="preserve"> Muhasebat Genel Müdürlüğü Kamu Hesapları Bültenleri İller İtibariyle 2006-2023 Yılı Bütçe İstatistikleri</t>
    </r>
  </si>
  <si>
    <t>YILLAR İTİBARİYLE KAYSERİ İLİ AYLIK MERKEZİ YÖNETİM BÜTÇE HARCAMALARI (KÜMÜLATİF) (2021-2023)</t>
  </si>
  <si>
    <r>
      <t>Kayıt Yeri:</t>
    </r>
    <r>
      <rPr>
        <sz val="10"/>
        <rFont val="Arial"/>
        <family val="2"/>
      </rPr>
      <t xml:space="preserve"> Muhasebat Genel Müdürlüğü Kamu Hesapları Bültenleri İller İtibariyle 2007-2023 Yılı Bütçe İstatistikleri</t>
    </r>
  </si>
  <si>
    <r>
      <t>Kayıt Yeri:</t>
    </r>
    <r>
      <rPr>
        <sz val="10"/>
        <rFont val="Arial"/>
        <family val="2"/>
      </rPr>
      <t xml:space="preserve"> Muhasebat Genel Müdürlüğü  2006-2023 Yılı Bütçe İstatistikleri</t>
    </r>
  </si>
  <si>
    <t>YILLAR İTİBARİYLE KAYSERİ İLİ AYLIK MERKEZİ YÖNETİM BÜTÇE GELİR ve GİDERLERİNİN KARŞILAŞTIRMASI (KÜMÜLATİF) (2021-2023)</t>
  </si>
  <si>
    <t>Tablo 7.3</t>
  </si>
  <si>
    <r>
      <rPr>
        <b/>
        <sz val="10"/>
        <rFont val="Arial"/>
        <family val="2"/>
      </rPr>
      <t>Güncelleme Tarihi:</t>
    </r>
    <r>
      <rPr>
        <sz val="10"/>
        <rFont val="Arial"/>
        <family val="2"/>
      </rPr>
      <t xml:space="preserve"> 05.04.2023</t>
    </r>
  </si>
  <si>
    <r>
      <t xml:space="preserve">YILLAR İTİBARİYLE GENEL BÜTÇE VERGİ GELİRLERİ (2004-2022)
</t>
    </r>
    <r>
      <rPr>
        <b/>
        <vertAlign val="subscript"/>
        <sz val="10"/>
        <rFont val="Arial"/>
        <family val="2"/>
      </rPr>
      <t>(KAYSERİ, DENİZLİ VE KONYA İLLERİ KARŞILAŞTIRMASI)</t>
    </r>
  </si>
  <si>
    <r>
      <t xml:space="preserve">Kayıt Yeri: </t>
    </r>
    <r>
      <rPr>
        <sz val="10"/>
        <rFont val="Arial"/>
        <family val="2"/>
      </rPr>
      <t>Gelir İdaresi Başkanlığı 2004-2022 Yılı Vergi İstatistikleri</t>
    </r>
  </si>
  <si>
    <t>YILLAR İTİBARİYLE GENEL BÜTÇE VERGİ GELİRLERİ (KAYSERİ DENİZLİ VE KONYA İLLERİ KARŞILAŞTIRMASI) (2004-2022)</t>
  </si>
  <si>
    <t>2023-2022
Artış Oranı (%)</t>
  </si>
  <si>
    <t>YILLAR İTİBARİYLE KAYSERİ İLİ GELİR VERGİSİ FAAL MÜKELLEF SAYILARININ AYLARA GÖRE DAĞILIMI VE ARTIŞ ORANLARI (2002-2023)</t>
  </si>
  <si>
    <r>
      <t xml:space="preserve">Kayıt Yeri: </t>
    </r>
    <r>
      <rPr>
        <sz val="10"/>
        <rFont val="Arial"/>
        <family val="2"/>
      </rPr>
      <t>Gelir İdaresi Başkanlığı 2002-2023 Yılı Vergi İstatistikleri</t>
    </r>
  </si>
  <si>
    <t>YILLAR İTİBARİYLE KAYSERİ İLİ GELİR STOPAJ VERGİSİ FAAL MÜKELLEF SAYILARININ AYLARA GÖRE DAĞILIMI VE ARTIŞ ORANLARI (2002-2023)</t>
  </si>
  <si>
    <t>YILLAR İTİBARİYLE KAYSERİ İLİ GAYRİMENKUL SERMAYE İRADI ELDE EDEN FAAL MÜKELLEF SAYILARININ AYLARA GÖRE DAĞILIMI VE ARTIŞ-AZALIŞ ORANLARI (2002-2023)</t>
  </si>
  <si>
    <t>YILLAR İTİBARİYLE KAYSERİ İLİ BASİT USULDE VERGİLENDİRİLEN GELİR VERGİSİ FAAL MÜKELLEF SAYILARININ AYLARA GÖRE DAĞILIMI VE ARTIŞ-AZALIŞ ORANLARI (2002-2023)</t>
  </si>
  <si>
    <t>2023-2022 Artış Oranı (%)</t>
  </si>
  <si>
    <t>YILLAR İTİBARİYLE KAYSERİ İLİ KURUMLAR VERGİSİ FAAL MÜKELLEF SAYILARININ AYLARA GÖRE DAĞILIMI VE ARTIŞ-AZALIŞ ORANLARI (2002-2023)</t>
  </si>
  <si>
    <t>2023</t>
  </si>
  <si>
    <t>YILLAR İTİBARİYLE KAYSERİ İLİ KATMA DEĞER VERGİSİ FAAL MÜKELLEF SAYILARININ AYLARA GÖRE DAĞILIMI VE ARTIŞ-AZALIŞ ORANLARI (2002-2023)</t>
  </si>
  <si>
    <r>
      <rPr>
        <b/>
        <sz val="10"/>
        <rFont val="Arial"/>
        <family val="2"/>
      </rPr>
      <t>Güncelleme Tarihi:</t>
    </r>
    <r>
      <rPr>
        <sz val="10"/>
        <rFont val="Arial"/>
        <family val="2"/>
      </rPr>
      <t xml:space="preserve"> 06.02.2024</t>
    </r>
  </si>
  <si>
    <r>
      <t xml:space="preserve">Güncelleme Tarihi: </t>
    </r>
    <r>
      <rPr>
        <sz val="10"/>
        <rFont val="Arial"/>
        <family val="2"/>
      </rPr>
      <t>06.02.2024</t>
    </r>
  </si>
  <si>
    <r>
      <t>Güncelleme Tarihi:</t>
    </r>
    <r>
      <rPr>
        <sz val="10"/>
        <rFont val="Arial"/>
        <family val="2"/>
      </rPr>
      <t xml:space="preserve"> 06.02.2024</t>
    </r>
  </si>
  <si>
    <r>
      <t xml:space="preserve">Güncelleme Tarihi: </t>
    </r>
    <r>
      <rPr>
        <sz val="10"/>
        <rFont val="Arial"/>
        <family val="2"/>
      </rPr>
      <t>17.04.2024</t>
    </r>
  </si>
  <si>
    <r>
      <t>Güncelleme Tarihi:</t>
    </r>
    <r>
      <rPr>
        <sz val="10"/>
        <rFont val="Arial"/>
        <family val="2"/>
      </rPr>
      <t xml:space="preserve"> 17.04.2024</t>
    </r>
  </si>
  <si>
    <r>
      <t>Kayıt Yeri:</t>
    </r>
    <r>
      <rPr>
        <sz val="10"/>
        <rFont val="Arial"/>
        <family val="2"/>
      </rPr>
      <t xml:space="preserve"> Muhasebat Genel Müdürlüğü Kamu Hesapları Bültenleri İller İtibariyle 1997-2023 Yılı Bütçe İstatistikleri</t>
    </r>
  </si>
  <si>
    <t>YILLAR İTİBARİYLE KAYSERİ İLİ GENEL BÜTÇE VERGİ GELİRLERİNİN 
TAHAKKUK ve TAHSİLATI (1997-2023)</t>
  </si>
  <si>
    <t>YILLAR İTİBARİYLE KAYSERİ İLİ GENEL BÜTÇE VERGİ GELİRLERİNİN TAHAKKUK VE TAHSİLATI (1997-2023)</t>
  </si>
  <si>
    <t>YILLAR İTİBARİYLE KAYSERİ İLİ MERKEZİ YÖNETİM BÜTÇE GELİRİNİN TAHSİLATI (KÜMÜLATİF) (1997-2023)</t>
  </si>
  <si>
    <r>
      <t>Kayıt Yeri:</t>
    </r>
    <r>
      <rPr>
        <sz val="10"/>
        <rFont val="Arial"/>
        <family val="2"/>
      </rPr>
      <t xml:space="preserve"> Muhasebat Genel Müdürlüğü Kamu Hesapları Bültenleri İller İtibariyle 1997-2023 YılıBütçe İstatistikleri</t>
    </r>
  </si>
  <si>
    <t>YILLAR İTİBARİYLE KAYSERİ İLİ MERKEZİ YÖNETİM BÜTÇE GELİR ve GİDERLERİNİN KARŞILAŞTIRMASI (KÜMÜLATİF)(2000-2023)</t>
  </si>
  <si>
    <r>
      <t xml:space="preserve">Güncelleme Tarihi: </t>
    </r>
    <r>
      <rPr>
        <sz val="10"/>
        <rFont val="Arial"/>
        <family val="2"/>
      </rPr>
      <t>17.04.2023</t>
    </r>
  </si>
  <si>
    <r>
      <t>Kayıt Yeri:</t>
    </r>
    <r>
      <rPr>
        <sz val="10"/>
        <rFont val="Arial"/>
        <family val="2"/>
      </rPr>
      <t xml:space="preserve"> Muhasebat Genel Müdürlüğü Kamu Hesapları Bültenleri İller İtibariyle 2000-2023 Yılı Bütçe İstatistikleri</t>
    </r>
  </si>
</sst>
</file>

<file path=xl/styles.xml><?xml version="1.0" encoding="utf-8"?>
<styleSheet xmlns="http://schemas.openxmlformats.org/spreadsheetml/2006/main">
  <numFmts count="5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₺&quot;#,##0;\-&quot;₺&quot;#,##0"/>
    <numFmt numFmtId="173" formatCode="&quot;₺&quot;#,##0;[Red]\-&quot;₺&quot;#,##0"/>
    <numFmt numFmtId="174" formatCode="&quot;₺&quot;#,##0.00;\-&quot;₺&quot;#,##0.00"/>
    <numFmt numFmtId="175" formatCode="&quot;₺&quot;#,##0.00;[Red]\-&quot;₺&quot;#,##0.00"/>
    <numFmt numFmtId="176" formatCode="_-&quot;₺&quot;* #,##0_-;\-&quot;₺&quot;* #,##0_-;_-&quot;₺&quot;* &quot;-&quot;_-;_-@_-"/>
    <numFmt numFmtId="177" formatCode="_-* #,##0_-;\-* #,##0_-;_-* &quot;-&quot;_-;_-@_-"/>
    <numFmt numFmtId="178" formatCode="_-&quot;₺&quot;* #,##0.00_-;\-&quot;₺&quot;* #,##0.00_-;_-&quot;₺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TL&quot;\ #,##0;\-&quot;TL&quot;\ #,##0"/>
    <numFmt numFmtId="187" formatCode="&quot;TL&quot;\ #,##0;[Red]\-&quot;TL&quot;\ #,##0"/>
    <numFmt numFmtId="188" formatCode="&quot;TL&quot;\ #,##0.00;\-&quot;TL&quot;\ #,##0.00"/>
    <numFmt numFmtId="189" formatCode="&quot;TL&quot;\ #,##0.00;[Red]\-&quot;TL&quot;\ #,##0.00"/>
    <numFmt numFmtId="190" formatCode="_-&quot;TL&quot;\ * #,##0_-;\-&quot;TL&quot;\ * #,##0_-;_-&quot;TL&quot;\ * &quot;-&quot;_-;_-@_-"/>
    <numFmt numFmtId="191" formatCode="_-&quot;TL&quot;\ * #,##0.00_-;\-&quot;TL&quot;\ * #,##0.00_-;_-&quot;TL&quot;\ * &quot;-&quot;??_-;_-@_-"/>
    <numFmt numFmtId="192" formatCode="&quot;Evet&quot;;&quot;Evet&quot;;&quot;Hayır&quot;"/>
    <numFmt numFmtId="193" formatCode="&quot;Doğru&quot;;&quot;Doğru&quot;;&quot;Yanlış&quot;"/>
    <numFmt numFmtId="194" formatCode="&quot;Açık&quot;;&quot;Açık&quot;;&quot;Kapalı&quot;"/>
    <numFmt numFmtId="195" formatCode="#,##0_);\(#,##0\)"/>
    <numFmt numFmtId="196" formatCode="0.00_)"/>
    <numFmt numFmtId="197" formatCode="_-* #,##0\ _T_L_-;\-* #,##0\ _T_L_-;_-* &quot;-&quot;??\ _T_L_-;_-@_-"/>
    <numFmt numFmtId="198" formatCode="_(* #,##0_);_(* \(#,##0\);_(* \-??_);_(@_)"/>
    <numFmt numFmtId="199" formatCode="_(* #,##0.00_);_(* \(#,##0.00\);_(* \-??_);_(@_)"/>
    <numFmt numFmtId="200" formatCode="_(* #,##0_);_(* \(#,##0\);_(* &quot;-&quot;??_);_(@_)"/>
    <numFmt numFmtId="201" formatCode="_(* #,##0.00_);_(* \(#,##0.00\);_(* &quot;-&quot;??_);_(@_)"/>
    <numFmt numFmtId="202" formatCode="[$¥€-2]\ #,##0.00_);[Red]\([$€-2]\ #,##0.00\)"/>
    <numFmt numFmtId="203" formatCode="_(&quot;$&quot;* #,##0_);_(&quot;$&quot;* \(#,##0\);_(&quot;$&quot;* &quot;-&quot;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-* #,##0.00\ _T_L_-;\-* #,##0.00\ _T_L_-;_-* \-??\ _T_L_-;_-@_-"/>
    <numFmt numFmtId="207" formatCode="[$-41F]dd\ mmmm\ yyyy\ dddd"/>
    <numFmt numFmtId="208" formatCode="[$€-2]\ #,##0.00_);[Red]\([$€-2]\ #,##0.00\)"/>
    <numFmt numFmtId="209" formatCode="#,##0\ &quot;TL&quot;"/>
    <numFmt numFmtId="210" formatCode="#,##0.0"/>
    <numFmt numFmtId="211" formatCode="#."/>
  </numFmts>
  <fonts count="105">
    <font>
      <sz val="10"/>
      <name val="Arial"/>
      <family val="0"/>
    </font>
    <font>
      <sz val="10"/>
      <name val="MS Sans Serif"/>
      <family val="2"/>
    </font>
    <font>
      <sz val="10"/>
      <name val="Arial TUR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name val="Arial Tur"/>
      <family val="0"/>
    </font>
    <font>
      <sz val="10"/>
      <name val="Arial Tur"/>
      <family val="0"/>
    </font>
    <font>
      <b/>
      <sz val="10"/>
      <name val="Arial TUR"/>
      <family val="2"/>
    </font>
    <font>
      <i/>
      <u val="single"/>
      <sz val="10"/>
      <name val="Arial"/>
      <family val="2"/>
    </font>
    <font>
      <b/>
      <sz val="10"/>
      <name val="Arial Tur"/>
      <family val="0"/>
    </font>
    <font>
      <sz val="8"/>
      <name val="Arial"/>
      <family val="2"/>
    </font>
    <font>
      <u val="single"/>
      <sz val="7.5"/>
      <color indexed="36"/>
      <name val="MS Sans Serif"/>
      <family val="2"/>
    </font>
    <font>
      <u val="single"/>
      <sz val="10"/>
      <color indexed="12"/>
      <name val="MS Sans Serif"/>
      <family val="2"/>
    </font>
    <font>
      <i/>
      <sz val="10"/>
      <name val="Arial Tur"/>
      <family val="0"/>
    </font>
    <font>
      <sz val="8"/>
      <color indexed="12"/>
      <name val="Arial TUR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u val="single"/>
      <sz val="11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 TUR"/>
      <family val="2"/>
    </font>
    <font>
      <sz val="12"/>
      <name val="Times New Roman Tur"/>
      <family val="0"/>
    </font>
    <font>
      <sz val="12"/>
      <name val="Arial Tur"/>
      <family val="0"/>
    </font>
    <font>
      <b/>
      <sz val="11"/>
      <color indexed="18"/>
      <name val="Arial"/>
      <family val="2"/>
    </font>
    <font>
      <b/>
      <sz val="12"/>
      <color indexed="18"/>
      <name val="Arial"/>
      <family val="2"/>
    </font>
    <font>
      <b/>
      <sz val="12"/>
      <name val="Arial Tur"/>
      <family val="0"/>
    </font>
    <font>
      <u val="single"/>
      <sz val="11"/>
      <color indexed="12"/>
      <name val="Arial Tur"/>
      <family val="0"/>
    </font>
    <font>
      <sz val="11"/>
      <name val="Arial Tur"/>
      <family val="0"/>
    </font>
    <font>
      <sz val="10"/>
      <name val="Times New Roman"/>
      <family val="1"/>
    </font>
    <font>
      <u val="single"/>
      <sz val="10"/>
      <color indexed="12"/>
      <name val="Arial Tu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vertAlign val="subscript"/>
      <sz val="10"/>
      <name val="Arial"/>
      <family val="2"/>
    </font>
    <font>
      <sz val="12"/>
      <name val="Book Antiqua"/>
      <family val="1"/>
    </font>
    <font>
      <sz val="10"/>
      <name val="Book Antiqua"/>
      <family val="1"/>
    </font>
    <font>
      <sz val="10"/>
      <name val="Courier"/>
      <family val="1"/>
    </font>
    <font>
      <sz val="1"/>
      <color indexed="16"/>
      <name val="Courier"/>
      <family val="1"/>
    </font>
    <font>
      <b/>
      <sz val="10"/>
      <color indexed="18"/>
      <name val="Arial"/>
      <family val="2"/>
    </font>
    <font>
      <b/>
      <sz val="8"/>
      <color indexed="18"/>
      <name val="Arial Tur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11"/>
      <color theme="0"/>
      <name val="Calibri"/>
      <family val="2"/>
    </font>
    <font>
      <sz val="8"/>
      <color theme="0"/>
      <name val="Arial"/>
      <family val="2"/>
    </font>
    <font>
      <i/>
      <sz val="11"/>
      <color rgb="FF7F7F7F"/>
      <name val="Calibri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sz val="8"/>
      <color rgb="FFFA7D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b/>
      <sz val="11"/>
      <color rgb="FF3F3F3F"/>
      <name val="Calibri"/>
      <family val="2"/>
    </font>
    <font>
      <b/>
      <sz val="8"/>
      <color rgb="FF3F3F3F"/>
      <name val="Arial"/>
      <family val="2"/>
    </font>
    <font>
      <sz val="11"/>
      <color rgb="FF3F3F76"/>
      <name val="Calibri"/>
      <family val="2"/>
    </font>
    <font>
      <sz val="8"/>
      <color rgb="FF3F3F76"/>
      <name val="Arial"/>
      <family val="2"/>
    </font>
    <font>
      <b/>
      <sz val="11"/>
      <color rgb="FFFA7D00"/>
      <name val="Calibri"/>
      <family val="2"/>
    </font>
    <font>
      <b/>
      <sz val="8"/>
      <color rgb="FFFA7D00"/>
      <name val="Arial"/>
      <family val="2"/>
    </font>
    <font>
      <b/>
      <sz val="11"/>
      <color theme="0"/>
      <name val="Calibri"/>
      <family val="2"/>
    </font>
    <font>
      <b/>
      <sz val="8"/>
      <color theme="0"/>
      <name val="Arial"/>
      <family val="2"/>
    </font>
    <font>
      <sz val="11"/>
      <color rgb="FF006100"/>
      <name val="Calibri"/>
      <family val="2"/>
    </font>
    <font>
      <sz val="8"/>
      <color rgb="FF006100"/>
      <name val="Arial"/>
      <family val="2"/>
    </font>
    <font>
      <sz val="11"/>
      <color rgb="FF9C0006"/>
      <name val="Calibri"/>
      <family val="2"/>
    </font>
    <font>
      <sz val="8"/>
      <color rgb="FF9C0006"/>
      <name val="Arial"/>
      <family val="2"/>
    </font>
    <font>
      <sz val="11"/>
      <color rgb="FF9C6500"/>
      <name val="Calibri"/>
      <family val="2"/>
    </font>
    <font>
      <sz val="8"/>
      <color rgb="FF9C6500"/>
      <name val="Arial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1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double"/>
      <right style="medium"/>
      <top style="medium"/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thin"/>
      <right style="medium"/>
      <top style="thin"/>
      <bottom style="thin"/>
    </border>
    <border>
      <left style="double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medium"/>
      <top style="medium"/>
      <bottom style="thin"/>
    </border>
    <border>
      <left style="thin"/>
      <right style="double"/>
      <top style="thin"/>
      <bottom style="thin"/>
    </border>
    <border>
      <left style="double"/>
      <right style="medium"/>
      <top style="thin"/>
      <bottom style="double"/>
    </border>
    <border>
      <left style="thin"/>
      <right style="thin"/>
      <top style="medium"/>
      <bottom style="thin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thin"/>
      <right style="double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23"/>
      </left>
      <right style="thin">
        <color indexed="2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double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double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double"/>
    </border>
    <border>
      <left style="medium"/>
      <right style="thin">
        <color theme="0" tint="-0.4999699890613556"/>
      </right>
      <top style="thin">
        <color theme="0" tint="-0.4999699890613556"/>
      </top>
      <bottom style="double"/>
    </border>
    <border>
      <left style="medium"/>
      <right style="thin">
        <color theme="0" tint="-0.4999699890613556"/>
      </right>
      <top style="thin">
        <color theme="0" tint="-0.4999699890613556"/>
      </top>
      <bottom style="medium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double"/>
      <top style="medium"/>
      <bottom style="double"/>
    </border>
    <border>
      <left style="medium"/>
      <right style="double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medium"/>
      <top style="thin"/>
      <bottom style="medium"/>
    </border>
    <border>
      <left style="double"/>
      <right style="medium"/>
      <top>
        <color indexed="63"/>
      </top>
      <bottom style="thin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31" fillId="3" borderId="0" applyNumberFormat="0" applyBorder="0" applyAlignment="0" applyProtection="0"/>
    <xf numFmtId="0" fontId="72" fillId="2" borderId="0" applyNumberFormat="0" applyBorder="0" applyAlignment="0" applyProtection="0"/>
    <xf numFmtId="0" fontId="71" fillId="2" borderId="0" applyNumberFormat="0" applyBorder="0" applyAlignment="0" applyProtection="0"/>
    <xf numFmtId="0" fontId="71" fillId="4" borderId="0" applyNumberFormat="0" applyBorder="0" applyAlignment="0" applyProtection="0"/>
    <xf numFmtId="0" fontId="31" fillId="5" borderId="0" applyNumberFormat="0" applyBorder="0" applyAlignment="0" applyProtection="0"/>
    <xf numFmtId="0" fontId="72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6" borderId="0" applyNumberFormat="0" applyBorder="0" applyAlignment="0" applyProtection="0"/>
    <xf numFmtId="0" fontId="31" fillId="7" borderId="0" applyNumberFormat="0" applyBorder="0" applyAlignment="0" applyProtection="0"/>
    <xf numFmtId="0" fontId="72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8" borderId="0" applyNumberFormat="0" applyBorder="0" applyAlignment="0" applyProtection="0"/>
    <xf numFmtId="0" fontId="31" fillId="9" borderId="0" applyNumberFormat="0" applyBorder="0" applyAlignment="0" applyProtection="0"/>
    <xf numFmtId="0" fontId="72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10" borderId="0" applyNumberFormat="0" applyBorder="0" applyAlignment="0" applyProtection="0"/>
    <xf numFmtId="0" fontId="31" fillId="11" borderId="0" applyNumberFormat="0" applyBorder="0" applyAlignment="0" applyProtection="0"/>
    <xf numFmtId="0" fontId="72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2" borderId="0" applyNumberFormat="0" applyBorder="0" applyAlignment="0" applyProtection="0"/>
    <xf numFmtId="0" fontId="31" fillId="13" borderId="0" applyNumberFormat="0" applyBorder="0" applyAlignment="0" applyProtection="0"/>
    <xf numFmtId="0" fontId="72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4" borderId="0" applyNumberFormat="0" applyBorder="0" applyAlignment="0" applyProtection="0"/>
    <xf numFmtId="0" fontId="31" fillId="15" borderId="0" applyNumberFormat="0" applyBorder="0" applyAlignment="0" applyProtection="0"/>
    <xf numFmtId="0" fontId="72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6" borderId="0" applyNumberFormat="0" applyBorder="0" applyAlignment="0" applyProtection="0"/>
    <xf numFmtId="0" fontId="31" fillId="17" borderId="0" applyNumberFormat="0" applyBorder="0" applyAlignment="0" applyProtection="0"/>
    <xf numFmtId="0" fontId="72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8" borderId="0" applyNumberFormat="0" applyBorder="0" applyAlignment="0" applyProtection="0"/>
    <xf numFmtId="0" fontId="31" fillId="19" borderId="0" applyNumberFormat="0" applyBorder="0" applyAlignment="0" applyProtection="0"/>
    <xf numFmtId="0" fontId="72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20" borderId="0" applyNumberFormat="0" applyBorder="0" applyAlignment="0" applyProtection="0"/>
    <xf numFmtId="0" fontId="31" fillId="9" borderId="0" applyNumberFormat="0" applyBorder="0" applyAlignment="0" applyProtection="0"/>
    <xf numFmtId="0" fontId="72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31" fillId="15" borderId="0" applyNumberFormat="0" applyBorder="0" applyAlignment="0" applyProtection="0"/>
    <xf numFmtId="0" fontId="72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31" fillId="23" borderId="0" applyNumberFormat="0" applyBorder="0" applyAlignment="0" applyProtection="0"/>
    <xf numFmtId="0" fontId="72" fillId="22" borderId="0" applyNumberFormat="0" applyBorder="0" applyAlignment="0" applyProtection="0"/>
    <xf numFmtId="0" fontId="71" fillId="22" borderId="0" applyNumberFormat="0" applyBorder="0" applyAlignment="0" applyProtection="0"/>
    <xf numFmtId="0" fontId="73" fillId="24" borderId="0" applyNumberFormat="0" applyBorder="0" applyAlignment="0" applyProtection="0"/>
    <xf numFmtId="0" fontId="32" fillId="25" borderId="0" applyNumberFormat="0" applyBorder="0" applyAlignment="0" applyProtection="0"/>
    <xf numFmtId="0" fontId="74" fillId="24" borderId="0" applyNumberFormat="0" applyBorder="0" applyAlignment="0" applyProtection="0"/>
    <xf numFmtId="0" fontId="73" fillId="26" borderId="0" applyNumberFormat="0" applyBorder="0" applyAlignment="0" applyProtection="0"/>
    <xf numFmtId="0" fontId="32" fillId="17" borderId="0" applyNumberFormat="0" applyBorder="0" applyAlignment="0" applyProtection="0"/>
    <xf numFmtId="0" fontId="74" fillId="26" borderId="0" applyNumberFormat="0" applyBorder="0" applyAlignment="0" applyProtection="0"/>
    <xf numFmtId="0" fontId="73" fillId="27" borderId="0" applyNumberFormat="0" applyBorder="0" applyAlignment="0" applyProtection="0"/>
    <xf numFmtId="0" fontId="32" fillId="19" borderId="0" applyNumberFormat="0" applyBorder="0" applyAlignment="0" applyProtection="0"/>
    <xf numFmtId="0" fontId="74" fillId="27" borderId="0" applyNumberFormat="0" applyBorder="0" applyAlignment="0" applyProtection="0"/>
    <xf numFmtId="0" fontId="73" fillId="28" borderId="0" applyNumberFormat="0" applyBorder="0" applyAlignment="0" applyProtection="0"/>
    <xf numFmtId="0" fontId="32" fillId="29" borderId="0" applyNumberFormat="0" applyBorder="0" applyAlignment="0" applyProtection="0"/>
    <xf numFmtId="0" fontId="74" fillId="28" borderId="0" applyNumberFormat="0" applyBorder="0" applyAlignment="0" applyProtection="0"/>
    <xf numFmtId="0" fontId="73" fillId="30" borderId="0" applyNumberFormat="0" applyBorder="0" applyAlignment="0" applyProtection="0"/>
    <xf numFmtId="0" fontId="32" fillId="31" borderId="0" applyNumberFormat="0" applyBorder="0" applyAlignment="0" applyProtection="0"/>
    <xf numFmtId="0" fontId="74" fillId="30" borderId="0" applyNumberFormat="0" applyBorder="0" applyAlignment="0" applyProtection="0"/>
    <xf numFmtId="0" fontId="73" fillId="32" borderId="0" applyNumberFormat="0" applyBorder="0" applyAlignment="0" applyProtection="0"/>
    <xf numFmtId="0" fontId="32" fillId="33" borderId="0" applyNumberFormat="0" applyBorder="0" applyAlignment="0" applyProtection="0"/>
    <xf numFmtId="0" fontId="74" fillId="32" borderId="0" applyNumberFormat="0" applyBorder="0" applyAlignment="0" applyProtection="0"/>
    <xf numFmtId="0" fontId="7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8" fillId="0" borderId="1" applyNumberFormat="0" applyFill="0" applyAlignment="0" applyProtection="0"/>
    <xf numFmtId="0" fontId="35" fillId="0" borderId="2" applyNumberFormat="0" applyFill="0" applyAlignment="0" applyProtection="0"/>
    <xf numFmtId="0" fontId="79" fillId="0" borderId="1" applyNumberFormat="0" applyFill="0" applyAlignment="0" applyProtection="0"/>
    <xf numFmtId="0" fontId="80" fillId="0" borderId="3" applyNumberFormat="0" applyFill="0" applyAlignment="0" applyProtection="0"/>
    <xf numFmtId="0" fontId="36" fillId="0" borderId="4" applyNumberFormat="0" applyFill="0" applyAlignment="0" applyProtection="0"/>
    <xf numFmtId="0" fontId="81" fillId="0" borderId="3" applyNumberFormat="0" applyFill="0" applyAlignment="0" applyProtection="0"/>
    <xf numFmtId="0" fontId="82" fillId="0" borderId="5" applyNumberFormat="0" applyFill="0" applyAlignment="0" applyProtection="0"/>
    <xf numFmtId="0" fontId="37" fillId="0" borderId="6" applyNumberFormat="0" applyFill="0" applyAlignment="0" applyProtection="0"/>
    <xf numFmtId="0" fontId="83" fillId="0" borderId="5" applyNumberFormat="0" applyFill="0" applyAlignment="0" applyProtection="0"/>
    <xf numFmtId="0" fontId="84" fillId="0" borderId="7" applyNumberFormat="0" applyFill="0" applyAlignment="0" applyProtection="0"/>
    <xf numFmtId="0" fontId="38" fillId="0" borderId="8" applyNumberFormat="0" applyFill="0" applyAlignment="0" applyProtection="0"/>
    <xf numFmtId="0" fontId="85" fillId="0" borderId="7" applyNumberFormat="0" applyFill="0" applyAlignment="0" applyProtection="0"/>
    <xf numFmtId="0" fontId="8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99" fontId="0" fillId="0" borderId="0" applyFill="0" applyBorder="0" applyAlignment="0" applyProtection="0"/>
    <xf numFmtId="43" fontId="6" fillId="0" borderId="0" applyFont="0" applyFill="0" applyBorder="0" applyAlignment="0" applyProtection="0"/>
    <xf numFmtId="20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6" fillId="34" borderId="9" applyNumberFormat="0" applyAlignment="0" applyProtection="0"/>
    <xf numFmtId="0" fontId="39" fillId="35" borderId="10" applyNumberFormat="0" applyAlignment="0" applyProtection="0"/>
    <xf numFmtId="0" fontId="87" fillId="34" borderId="9" applyNumberFormat="0" applyAlignment="0" applyProtection="0"/>
    <xf numFmtId="206" fontId="2" fillId="0" borderId="0" applyFill="0" applyBorder="0" applyAlignment="0" applyProtection="0"/>
    <xf numFmtId="0" fontId="51" fillId="0" borderId="0">
      <alignment vertical="center"/>
      <protection/>
    </xf>
    <xf numFmtId="211" fontId="52" fillId="0" borderId="0">
      <alignment/>
      <protection locked="0"/>
    </xf>
    <xf numFmtId="211" fontId="52" fillId="0" borderId="0">
      <alignment/>
      <protection locked="0"/>
    </xf>
    <xf numFmtId="211" fontId="52" fillId="0" borderId="0">
      <alignment/>
      <protection locked="0"/>
    </xf>
    <xf numFmtId="211" fontId="52" fillId="0" borderId="0">
      <alignment/>
      <protection locked="0"/>
    </xf>
    <xf numFmtId="211" fontId="52" fillId="0" borderId="0">
      <alignment/>
      <protection locked="0"/>
    </xf>
    <xf numFmtId="211" fontId="52" fillId="0" borderId="0">
      <alignment/>
      <protection locked="0"/>
    </xf>
    <xf numFmtId="211" fontId="52" fillId="0" borderId="0">
      <alignment/>
      <protection locked="0"/>
    </xf>
    <xf numFmtId="0" fontId="88" fillId="36" borderId="11" applyNumberFormat="0" applyAlignment="0" applyProtection="0"/>
    <xf numFmtId="0" fontId="40" fillId="13" borderId="12" applyNumberFormat="0" applyAlignment="0" applyProtection="0"/>
    <xf numFmtId="0" fontId="89" fillId="36" borderId="11" applyNumberFormat="0" applyAlignment="0" applyProtection="0"/>
    <xf numFmtId="0" fontId="90" fillId="34" borderId="11" applyNumberFormat="0" applyAlignment="0" applyProtection="0"/>
    <xf numFmtId="0" fontId="41" fillId="35" borderId="12" applyNumberFormat="0" applyAlignment="0" applyProtection="0"/>
    <xf numFmtId="0" fontId="91" fillId="34" borderId="11" applyNumberFormat="0" applyAlignment="0" applyProtection="0"/>
    <xf numFmtId="0" fontId="92" fillId="37" borderId="13" applyNumberFormat="0" applyAlignment="0" applyProtection="0"/>
    <xf numFmtId="0" fontId="42" fillId="38" borderId="14" applyNumberFormat="0" applyAlignment="0" applyProtection="0"/>
    <xf numFmtId="0" fontId="93" fillId="37" borderId="13" applyNumberFormat="0" applyAlignment="0" applyProtection="0"/>
    <xf numFmtId="0" fontId="94" fillId="39" borderId="0" applyNumberFormat="0" applyBorder="0" applyAlignment="0" applyProtection="0"/>
    <xf numFmtId="0" fontId="43" fillId="7" borderId="0" applyNumberFormat="0" applyBorder="0" applyAlignment="0" applyProtection="0"/>
    <xf numFmtId="0" fontId="95" fillId="3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6" fillId="40" borderId="0" applyNumberFormat="0" applyBorder="0" applyAlignment="0" applyProtection="0"/>
    <xf numFmtId="0" fontId="44" fillId="5" borderId="0" applyNumberFormat="0" applyBorder="0" applyAlignment="0" applyProtection="0"/>
    <xf numFmtId="0" fontId="97" fillId="40" borderId="0" applyNumberFormat="0" applyBorder="0" applyAlignment="0" applyProtection="0"/>
    <xf numFmtId="0" fontId="28" fillId="0" borderId="0">
      <alignment/>
      <protection/>
    </xf>
    <xf numFmtId="0" fontId="7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71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28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6" fillId="0" borderId="0">
      <alignment/>
      <protection/>
    </xf>
    <xf numFmtId="0" fontId="0" fillId="41" borderId="15" applyNumberFormat="0" applyFont="0" applyAlignment="0" applyProtection="0"/>
    <xf numFmtId="0" fontId="31" fillId="42" borderId="16" applyNumberFormat="0" applyFont="0" applyAlignment="0" applyProtection="0"/>
    <xf numFmtId="0" fontId="71" fillId="41" borderId="15" applyNumberFormat="0" applyFont="0" applyAlignment="0" applyProtection="0"/>
    <xf numFmtId="0" fontId="72" fillId="41" borderId="15" applyNumberFormat="0" applyFont="0" applyAlignment="0" applyProtection="0"/>
    <xf numFmtId="0" fontId="71" fillId="41" borderId="15" applyNumberFormat="0" applyFont="0" applyAlignment="0" applyProtection="0"/>
    <xf numFmtId="0" fontId="71" fillId="41" borderId="15" applyNumberFormat="0" applyFont="0" applyAlignment="0" applyProtection="0"/>
    <xf numFmtId="0" fontId="71" fillId="41" borderId="15" applyNumberFormat="0" applyFont="0" applyAlignment="0" applyProtection="0"/>
    <xf numFmtId="0" fontId="98" fillId="43" borderId="0" applyNumberFormat="0" applyBorder="0" applyAlignment="0" applyProtection="0"/>
    <xf numFmtId="0" fontId="45" fillId="44" borderId="0" applyNumberFormat="0" applyBorder="0" applyAlignment="0" applyProtection="0"/>
    <xf numFmtId="0" fontId="99" fillId="43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00" fillId="0" borderId="17" applyNumberFormat="0" applyFill="0" applyAlignment="0" applyProtection="0"/>
    <xf numFmtId="0" fontId="46" fillId="0" borderId="18" applyNumberFormat="0" applyFill="0" applyAlignment="0" applyProtection="0"/>
    <xf numFmtId="0" fontId="101" fillId="0" borderId="17" applyNumberFormat="0" applyFill="0" applyAlignment="0" applyProtection="0"/>
    <xf numFmtId="0" fontId="10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73" fillId="45" borderId="0" applyNumberFormat="0" applyBorder="0" applyAlignment="0" applyProtection="0"/>
    <xf numFmtId="0" fontId="32" fillId="46" borderId="0" applyNumberFormat="0" applyBorder="0" applyAlignment="0" applyProtection="0"/>
    <xf numFmtId="0" fontId="74" fillId="45" borderId="0" applyNumberFormat="0" applyBorder="0" applyAlignment="0" applyProtection="0"/>
    <xf numFmtId="0" fontId="73" fillId="47" borderId="0" applyNumberFormat="0" applyBorder="0" applyAlignment="0" applyProtection="0"/>
    <xf numFmtId="0" fontId="32" fillId="48" borderId="0" applyNumberFormat="0" applyBorder="0" applyAlignment="0" applyProtection="0"/>
    <xf numFmtId="0" fontId="74" fillId="47" borderId="0" applyNumberFormat="0" applyBorder="0" applyAlignment="0" applyProtection="0"/>
    <xf numFmtId="0" fontId="73" fillId="49" borderId="0" applyNumberFormat="0" applyBorder="0" applyAlignment="0" applyProtection="0"/>
    <xf numFmtId="0" fontId="32" fillId="50" borderId="0" applyNumberFormat="0" applyBorder="0" applyAlignment="0" applyProtection="0"/>
    <xf numFmtId="0" fontId="74" fillId="49" borderId="0" applyNumberFormat="0" applyBorder="0" applyAlignment="0" applyProtection="0"/>
    <xf numFmtId="0" fontId="73" fillId="51" borderId="0" applyNumberFormat="0" applyBorder="0" applyAlignment="0" applyProtection="0"/>
    <xf numFmtId="0" fontId="32" fillId="29" borderId="0" applyNumberFormat="0" applyBorder="0" applyAlignment="0" applyProtection="0"/>
    <xf numFmtId="0" fontId="74" fillId="51" borderId="0" applyNumberFormat="0" applyBorder="0" applyAlignment="0" applyProtection="0"/>
    <xf numFmtId="0" fontId="73" fillId="52" borderId="0" applyNumberFormat="0" applyBorder="0" applyAlignment="0" applyProtection="0"/>
    <xf numFmtId="0" fontId="32" fillId="31" borderId="0" applyNumberFormat="0" applyBorder="0" applyAlignment="0" applyProtection="0"/>
    <xf numFmtId="0" fontId="74" fillId="52" borderId="0" applyNumberFormat="0" applyBorder="0" applyAlignment="0" applyProtection="0"/>
    <xf numFmtId="0" fontId="73" fillId="53" borderId="0" applyNumberFormat="0" applyBorder="0" applyAlignment="0" applyProtection="0"/>
    <xf numFmtId="0" fontId="32" fillId="54" borderId="0" applyNumberFormat="0" applyBorder="0" applyAlignment="0" applyProtection="0"/>
    <xf numFmtId="0" fontId="74" fillId="53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1">
    <xf numFmtId="0" fontId="0" fillId="0" borderId="0" xfId="0" applyAlignment="1">
      <alignment/>
    </xf>
    <xf numFmtId="3" fontId="2" fillId="0" borderId="19" xfId="183" applyNumberFormat="1" applyFont="1" applyFill="1" applyBorder="1" applyAlignment="1">
      <alignment horizontal="center"/>
      <protection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3" fontId="2" fillId="0" borderId="22" xfId="183" applyNumberFormat="1" applyFont="1" applyFill="1" applyBorder="1" applyAlignment="1">
      <alignment horizontal="center"/>
      <protection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/>
    </xf>
    <xf numFmtId="0" fontId="3" fillId="0" borderId="0" xfId="0" applyFont="1" applyAlignment="1">
      <alignment/>
    </xf>
    <xf numFmtId="0" fontId="3" fillId="0" borderId="25" xfId="0" applyFont="1" applyBorder="1" applyAlignment="1">
      <alignment horizontal="center" vertical="center"/>
    </xf>
    <xf numFmtId="10" fontId="4" fillId="35" borderId="26" xfId="0" applyNumberFormat="1" applyFont="1" applyFill="1" applyBorder="1" applyAlignment="1">
      <alignment horizontal="center"/>
    </xf>
    <xf numFmtId="10" fontId="4" fillId="35" borderId="27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" fontId="5" fillId="55" borderId="28" xfId="0" applyNumberFormat="1" applyFont="1" applyFill="1" applyBorder="1" applyAlignment="1">
      <alignment horizontal="center" wrapText="1"/>
    </xf>
    <xf numFmtId="2" fontId="4" fillId="0" borderId="28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3" fontId="5" fillId="0" borderId="28" xfId="183" applyNumberFormat="1" applyFont="1" applyFill="1" applyBorder="1" applyAlignment="1">
      <alignment horizontal="center"/>
      <protection/>
    </xf>
    <xf numFmtId="3" fontId="5" fillId="0" borderId="30" xfId="183" applyNumberFormat="1" applyFont="1" applyFill="1" applyBorder="1" applyAlignment="1">
      <alignment horizontal="center"/>
      <protection/>
    </xf>
    <xf numFmtId="0" fontId="3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 wrapText="1"/>
    </xf>
    <xf numFmtId="3" fontId="6" fillId="0" borderId="22" xfId="183" applyNumberFormat="1" applyFont="1" applyFill="1" applyBorder="1" applyAlignment="1">
      <alignment horizontal="center"/>
      <protection/>
    </xf>
    <xf numFmtId="3" fontId="6" fillId="0" borderId="19" xfId="183" applyNumberFormat="1" applyFont="1" applyFill="1" applyBorder="1" applyAlignment="1">
      <alignment horizontal="center"/>
      <protection/>
    </xf>
    <xf numFmtId="3" fontId="6" fillId="0" borderId="22" xfId="187" applyNumberFormat="1" applyFont="1" applyFill="1" applyBorder="1" applyAlignment="1">
      <alignment horizontal="center"/>
      <protection/>
    </xf>
    <xf numFmtId="3" fontId="6" fillId="0" borderId="19" xfId="187" applyNumberFormat="1" applyFont="1" applyFill="1" applyBorder="1" applyAlignment="1">
      <alignment horizontal="center"/>
      <protection/>
    </xf>
    <xf numFmtId="3" fontId="2" fillId="0" borderId="22" xfId="187" applyNumberFormat="1" applyFont="1" applyFill="1" applyBorder="1" applyAlignment="1">
      <alignment horizontal="center"/>
      <protection/>
    </xf>
    <xf numFmtId="3" fontId="2" fillId="0" borderId="19" xfId="187" applyNumberFormat="1" applyFont="1" applyFill="1" applyBorder="1" applyAlignment="1">
      <alignment horizontal="center"/>
      <protection/>
    </xf>
    <xf numFmtId="0" fontId="4" fillId="35" borderId="35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3" fontId="6" fillId="0" borderId="37" xfId="183" applyNumberFormat="1" applyFont="1" applyFill="1" applyBorder="1" applyAlignment="1">
      <alignment horizontal="center"/>
      <protection/>
    </xf>
    <xf numFmtId="3" fontId="13" fillId="0" borderId="38" xfId="183" applyNumberFormat="1" applyFont="1" applyFill="1" applyBorder="1" applyAlignment="1">
      <alignment horizontal="center"/>
      <protection/>
    </xf>
    <xf numFmtId="0" fontId="3" fillId="0" borderId="39" xfId="0" applyFont="1" applyBorder="1" applyAlignment="1">
      <alignment horizontal="center" vertical="center"/>
    </xf>
    <xf numFmtId="0" fontId="9" fillId="0" borderId="23" xfId="187" applyFont="1" applyFill="1" applyBorder="1" applyAlignment="1">
      <alignment horizontal="center" wrapText="1"/>
      <protection/>
    </xf>
    <xf numFmtId="0" fontId="9" fillId="0" borderId="40" xfId="187" applyFont="1" applyFill="1" applyBorder="1" applyAlignment="1">
      <alignment horizontal="center" wrapText="1"/>
      <protection/>
    </xf>
    <xf numFmtId="0" fontId="9" fillId="0" borderId="41" xfId="187" applyFont="1" applyFill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6" fillId="0" borderId="38" xfId="187" applyNumberFormat="1" applyFont="1" applyFill="1" applyBorder="1" applyAlignment="1">
      <alignment horizontal="center"/>
      <protection/>
    </xf>
    <xf numFmtId="0" fontId="3" fillId="0" borderId="42" xfId="0" applyFont="1" applyBorder="1" applyAlignment="1">
      <alignment horizontal="center"/>
    </xf>
    <xf numFmtId="3" fontId="6" fillId="0" borderId="43" xfId="187" applyNumberFormat="1" applyFont="1" applyFill="1" applyBorder="1" applyAlignment="1">
      <alignment horizontal="center"/>
      <protection/>
    </xf>
    <xf numFmtId="0" fontId="3" fillId="0" borderId="44" xfId="0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0" fontId="9" fillId="0" borderId="0" xfId="183" applyFont="1" applyFill="1">
      <alignment/>
      <protection/>
    </xf>
    <xf numFmtId="0" fontId="0" fillId="0" borderId="0" xfId="0" applyAlignment="1">
      <alignment horizontal="center"/>
    </xf>
    <xf numFmtId="3" fontId="2" fillId="0" borderId="38" xfId="183" applyNumberFormat="1" applyFont="1" applyFill="1" applyBorder="1" applyAlignment="1">
      <alignment horizontal="center"/>
      <protection/>
    </xf>
    <xf numFmtId="3" fontId="2" fillId="0" borderId="45" xfId="183" applyNumberFormat="1" applyFont="1" applyFill="1" applyBorder="1" applyAlignment="1">
      <alignment horizontal="center"/>
      <protection/>
    </xf>
    <xf numFmtId="0" fontId="14" fillId="0" borderId="0" xfId="183" applyFont="1" applyFill="1">
      <alignment/>
      <protection/>
    </xf>
    <xf numFmtId="3" fontId="2" fillId="0" borderId="30" xfId="183" applyNumberFormat="1" applyFont="1" applyFill="1" applyBorder="1" applyAlignment="1">
      <alignment horizontal="center"/>
      <protection/>
    </xf>
    <xf numFmtId="3" fontId="2" fillId="0" borderId="28" xfId="183" applyNumberFormat="1" applyFont="1" applyFill="1" applyBorder="1" applyAlignment="1">
      <alignment horizontal="center"/>
      <protection/>
    </xf>
    <xf numFmtId="0" fontId="9" fillId="0" borderId="46" xfId="181" applyFont="1" applyBorder="1" applyAlignment="1">
      <alignment horizontal="center" wrapText="1"/>
      <protection/>
    </xf>
    <xf numFmtId="0" fontId="9" fillId="0" borderId="47" xfId="181" applyFont="1" applyBorder="1" applyAlignment="1">
      <alignment horizontal="center" wrapText="1"/>
      <protection/>
    </xf>
    <xf numFmtId="0" fontId="9" fillId="0" borderId="48" xfId="181" applyFont="1" applyBorder="1" applyAlignment="1">
      <alignment horizontal="center" wrapText="1"/>
      <protection/>
    </xf>
    <xf numFmtId="0" fontId="9" fillId="0" borderId="49" xfId="187" applyFont="1" applyFill="1" applyBorder="1" applyAlignment="1">
      <alignment horizontal="center" wrapText="1"/>
      <protection/>
    </xf>
    <xf numFmtId="0" fontId="7" fillId="0" borderId="49" xfId="187" applyFont="1" applyFill="1" applyBorder="1" applyAlignment="1">
      <alignment horizontal="center" wrapText="1"/>
      <protection/>
    </xf>
    <xf numFmtId="0" fontId="9" fillId="0" borderId="50" xfId="181" applyFont="1" applyBorder="1" applyAlignment="1">
      <alignment horizontal="center" wrapText="1"/>
      <protection/>
    </xf>
    <xf numFmtId="0" fontId="7" fillId="0" borderId="51" xfId="187" applyFont="1" applyFill="1" applyBorder="1" applyAlignment="1">
      <alignment horizontal="center" wrapText="1"/>
      <protection/>
    </xf>
    <xf numFmtId="3" fontId="13" fillId="0" borderId="45" xfId="183" applyNumberFormat="1" applyFont="1" applyFill="1" applyBorder="1" applyAlignment="1">
      <alignment horizontal="center"/>
      <protection/>
    </xf>
    <xf numFmtId="3" fontId="6" fillId="0" borderId="19" xfId="187" applyNumberFormat="1" applyFont="1" applyFill="1" applyBorder="1" applyAlignment="1">
      <alignment horizontal="center" vertical="center"/>
      <protection/>
    </xf>
    <xf numFmtId="3" fontId="0" fillId="0" borderId="38" xfId="183" applyNumberFormat="1" applyFont="1" applyFill="1" applyBorder="1" applyAlignment="1">
      <alignment horizontal="center"/>
      <protection/>
    </xf>
    <xf numFmtId="3" fontId="0" fillId="0" borderId="38" xfId="0" applyNumberFormat="1" applyFont="1" applyBorder="1" applyAlignment="1">
      <alignment horizontal="center"/>
    </xf>
    <xf numFmtId="3" fontId="0" fillId="0" borderId="45" xfId="0" applyNumberFormat="1" applyFont="1" applyBorder="1" applyAlignment="1">
      <alignment horizontal="center"/>
    </xf>
    <xf numFmtId="3" fontId="0" fillId="0" borderId="30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 horizontal="center"/>
    </xf>
    <xf numFmtId="3" fontId="4" fillId="35" borderId="24" xfId="0" applyNumberFormat="1" applyFont="1" applyFill="1" applyBorder="1" applyAlignment="1">
      <alignment horizontal="center"/>
    </xf>
    <xf numFmtId="3" fontId="4" fillId="35" borderId="2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131" applyFont="1" applyAlignment="1" applyProtection="1">
      <alignment/>
      <protection/>
    </xf>
    <xf numFmtId="0" fontId="0" fillId="0" borderId="0" xfId="0" applyFont="1" applyAlignment="1">
      <alignment/>
    </xf>
    <xf numFmtId="3" fontId="6" fillId="0" borderId="38" xfId="183" applyNumberFormat="1" applyFont="1" applyFill="1" applyBorder="1" applyAlignment="1">
      <alignment horizontal="center"/>
      <protection/>
    </xf>
    <xf numFmtId="0" fontId="2" fillId="0" borderId="38" xfId="183" applyNumberFormat="1" applyFont="1" applyFill="1" applyBorder="1" applyAlignment="1">
      <alignment horizontal="center"/>
      <protection/>
    </xf>
    <xf numFmtId="0" fontId="16" fillId="0" borderId="0" xfId="0" applyFont="1" applyAlignment="1">
      <alignment/>
    </xf>
    <xf numFmtId="3" fontId="0" fillId="0" borderId="38" xfId="187" applyNumberFormat="1" applyFont="1" applyFill="1" applyBorder="1" applyAlignment="1">
      <alignment horizontal="center"/>
      <protection/>
    </xf>
    <xf numFmtId="3" fontId="0" fillId="0" borderId="19" xfId="187" applyNumberFormat="1" applyFont="1" applyFill="1" applyBorder="1" applyAlignment="1">
      <alignment horizontal="center"/>
      <protection/>
    </xf>
    <xf numFmtId="0" fontId="18" fillId="0" borderId="0" xfId="0" applyFont="1" applyAlignment="1">
      <alignment/>
    </xf>
    <xf numFmtId="3" fontId="0" fillId="0" borderId="43" xfId="187" applyNumberFormat="1" applyFont="1" applyFill="1" applyBorder="1" applyAlignment="1">
      <alignment horizontal="center"/>
      <protection/>
    </xf>
    <xf numFmtId="0" fontId="2" fillId="0" borderId="38" xfId="183" applyFont="1" applyFill="1" applyBorder="1" applyAlignment="1">
      <alignment horizontal="center"/>
      <protection/>
    </xf>
    <xf numFmtId="3" fontId="6" fillId="0" borderId="38" xfId="187" applyNumberFormat="1" applyFont="1" applyFill="1" applyBorder="1" applyAlignment="1">
      <alignment horizontal="center"/>
      <protection/>
    </xf>
    <xf numFmtId="3" fontId="6" fillId="0" borderId="43" xfId="187" applyNumberFormat="1" applyFont="1" applyFill="1" applyBorder="1" applyAlignment="1">
      <alignment horizontal="center"/>
      <protection/>
    </xf>
    <xf numFmtId="0" fontId="3" fillId="0" borderId="52" xfId="0" applyFont="1" applyBorder="1" applyAlignment="1">
      <alignment horizontal="center" vertical="center"/>
    </xf>
    <xf numFmtId="3" fontId="2" fillId="0" borderId="45" xfId="187" applyNumberFormat="1" applyFont="1" applyFill="1" applyBorder="1" applyAlignment="1">
      <alignment horizontal="center"/>
      <protection/>
    </xf>
    <xf numFmtId="3" fontId="2" fillId="0" borderId="53" xfId="187" applyNumberFormat="1" applyFont="1" applyFill="1" applyBorder="1" applyAlignment="1">
      <alignment horizontal="center"/>
      <protection/>
    </xf>
    <xf numFmtId="3" fontId="6" fillId="55" borderId="19" xfId="0" applyNumberFormat="1" applyFont="1" applyFill="1" applyBorder="1" applyAlignment="1">
      <alignment horizontal="center" wrapText="1"/>
    </xf>
    <xf numFmtId="0" fontId="3" fillId="0" borderId="52" xfId="0" applyFont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3" fontId="6" fillId="55" borderId="22" xfId="0" applyNumberFormat="1" applyFont="1" applyFill="1" applyBorder="1" applyAlignment="1">
      <alignment horizontal="center"/>
    </xf>
    <xf numFmtId="3" fontId="6" fillId="55" borderId="30" xfId="0" applyNumberFormat="1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2" fontId="4" fillId="35" borderId="26" xfId="0" applyNumberFormat="1" applyFont="1" applyFill="1" applyBorder="1" applyAlignment="1">
      <alignment horizontal="center"/>
    </xf>
    <xf numFmtId="2" fontId="4" fillId="35" borderId="27" xfId="0" applyNumberFormat="1" applyFont="1" applyFill="1" applyBorder="1" applyAlignment="1">
      <alignment horizontal="center"/>
    </xf>
    <xf numFmtId="3" fontId="3" fillId="0" borderId="28" xfId="0" applyNumberFormat="1" applyFont="1" applyBorder="1" applyAlignment="1">
      <alignment horizontal="center"/>
    </xf>
    <xf numFmtId="0" fontId="3" fillId="0" borderId="54" xfId="0" applyFont="1" applyBorder="1" applyAlignment="1">
      <alignment horizontal="center" vertical="center" wrapText="1"/>
    </xf>
    <xf numFmtId="3" fontId="6" fillId="55" borderId="22" xfId="0" applyNumberFormat="1" applyFont="1" applyFill="1" applyBorder="1" applyAlignment="1">
      <alignment horizontal="center" wrapText="1"/>
    </xf>
    <xf numFmtId="2" fontId="5" fillId="55" borderId="30" xfId="0" applyNumberFormat="1" applyFont="1" applyFill="1" applyBorder="1" applyAlignment="1">
      <alignment horizontal="center" wrapText="1"/>
    </xf>
    <xf numFmtId="2" fontId="4" fillId="0" borderId="30" xfId="0" applyNumberFormat="1" applyFont="1" applyBorder="1" applyAlignment="1">
      <alignment horizontal="center"/>
    </xf>
    <xf numFmtId="4" fontId="5" fillId="55" borderId="28" xfId="0" applyNumberFormat="1" applyFont="1" applyFill="1" applyBorder="1" applyAlignment="1">
      <alignment horizontal="center" wrapText="1"/>
    </xf>
    <xf numFmtId="3" fontId="6" fillId="0" borderId="37" xfId="187" applyNumberFormat="1" applyFont="1" applyFill="1" applyBorder="1" applyAlignment="1">
      <alignment horizontal="center" vertical="center"/>
      <protection/>
    </xf>
    <xf numFmtId="3" fontId="2" fillId="0" borderId="38" xfId="187" applyNumberFormat="1" applyFont="1" applyFill="1" applyBorder="1" applyAlignment="1">
      <alignment horizontal="center"/>
      <protection/>
    </xf>
    <xf numFmtId="3" fontId="2" fillId="0" borderId="43" xfId="187" applyNumberFormat="1" applyFont="1" applyFill="1" applyBorder="1" applyAlignment="1">
      <alignment horizontal="center"/>
      <protection/>
    </xf>
    <xf numFmtId="0" fontId="3" fillId="0" borderId="42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3" fontId="6" fillId="0" borderId="38" xfId="0" applyNumberFormat="1" applyFont="1" applyFill="1" applyBorder="1" applyAlignment="1">
      <alignment horizontal="center" wrapText="1"/>
    </xf>
    <xf numFmtId="3" fontId="6" fillId="0" borderId="43" xfId="0" applyNumberFormat="1" applyFont="1" applyFill="1" applyBorder="1" applyAlignment="1">
      <alignment horizontal="center" wrapText="1"/>
    </xf>
    <xf numFmtId="0" fontId="7" fillId="55" borderId="33" xfId="187" applyFont="1" applyFill="1" applyBorder="1" applyAlignment="1">
      <alignment horizontal="center" vertical="center" wrapText="1"/>
      <protection/>
    </xf>
    <xf numFmtId="0" fontId="7" fillId="55" borderId="55" xfId="187" applyFont="1" applyFill="1" applyBorder="1" applyAlignment="1">
      <alignment horizontal="center" vertical="center" wrapText="1"/>
      <protection/>
    </xf>
    <xf numFmtId="0" fontId="7" fillId="0" borderId="55" xfId="187" applyFont="1" applyFill="1" applyBorder="1" applyAlignment="1">
      <alignment horizontal="center" vertical="center" wrapText="1"/>
      <protection/>
    </xf>
    <xf numFmtId="0" fontId="7" fillId="0" borderId="56" xfId="187" applyFont="1" applyFill="1" applyBorder="1" applyAlignment="1">
      <alignment horizontal="center" vertical="center" wrapText="1"/>
      <protection/>
    </xf>
    <xf numFmtId="0" fontId="7" fillId="55" borderId="57" xfId="0" applyFont="1" applyFill="1" applyBorder="1" applyAlignment="1">
      <alignment horizontal="center" vertical="center" wrapText="1"/>
    </xf>
    <xf numFmtId="0" fontId="7" fillId="0" borderId="58" xfId="187" applyFont="1" applyFill="1" applyBorder="1" applyAlignment="1">
      <alignment horizontal="center" vertical="center" wrapText="1"/>
      <protection/>
    </xf>
    <xf numFmtId="3" fontId="6" fillId="0" borderId="22" xfId="0" applyNumberFormat="1" applyFont="1" applyFill="1" applyBorder="1" applyAlignment="1">
      <alignment horizontal="center" wrapText="1"/>
    </xf>
    <xf numFmtId="3" fontId="6" fillId="0" borderId="45" xfId="0" applyNumberFormat="1" applyFont="1" applyFill="1" applyBorder="1" applyAlignment="1">
      <alignment horizontal="center" wrapText="1"/>
    </xf>
    <xf numFmtId="3" fontId="6" fillId="0" borderId="45" xfId="187" applyNumberFormat="1" applyFont="1" applyFill="1" applyBorder="1" applyAlignment="1">
      <alignment horizontal="center"/>
      <protection/>
    </xf>
    <xf numFmtId="3" fontId="6" fillId="0" borderId="19" xfId="0" applyNumberFormat="1" applyFont="1" applyFill="1" applyBorder="1" applyAlignment="1">
      <alignment horizontal="center" wrapText="1"/>
    </xf>
    <xf numFmtId="3" fontId="6" fillId="0" borderId="19" xfId="187" applyNumberFormat="1" applyFont="1" applyFill="1" applyBorder="1" applyAlignment="1">
      <alignment horizontal="center"/>
      <protection/>
    </xf>
    <xf numFmtId="3" fontId="6" fillId="0" borderId="53" xfId="0" applyNumberFormat="1" applyFont="1" applyFill="1" applyBorder="1" applyAlignment="1">
      <alignment horizontal="center" wrapText="1"/>
    </xf>
    <xf numFmtId="3" fontId="20" fillId="0" borderId="38" xfId="183" applyNumberFormat="1" applyFont="1" applyFill="1" applyBorder="1" applyAlignment="1">
      <alignment horizontal="center"/>
      <protection/>
    </xf>
    <xf numFmtId="3" fontId="20" fillId="0" borderId="19" xfId="183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20" fillId="0" borderId="28" xfId="183" applyNumberFormat="1" applyFont="1" applyFill="1" applyBorder="1" applyAlignment="1">
      <alignment horizontal="center"/>
      <protection/>
    </xf>
    <xf numFmtId="0" fontId="2" fillId="0" borderId="28" xfId="183" applyNumberFormat="1" applyFont="1" applyFill="1" applyBorder="1" applyAlignment="1">
      <alignment horizontal="center"/>
      <protection/>
    </xf>
    <xf numFmtId="3" fontId="4" fillId="35" borderId="27" xfId="187" applyNumberFormat="1" applyFont="1" applyFill="1" applyBorder="1" applyAlignment="1">
      <alignment horizontal="center"/>
      <protection/>
    </xf>
    <xf numFmtId="3" fontId="4" fillId="35" borderId="59" xfId="187" applyNumberFormat="1" applyFont="1" applyFill="1" applyBorder="1" applyAlignment="1">
      <alignment horizontal="center"/>
      <protection/>
    </xf>
    <xf numFmtId="0" fontId="4" fillId="0" borderId="0" xfId="0" applyFont="1" applyAlignment="1">
      <alignment horizontal="center"/>
    </xf>
    <xf numFmtId="0" fontId="3" fillId="0" borderId="60" xfId="0" applyFont="1" applyBorder="1" applyAlignment="1">
      <alignment/>
    </xf>
    <xf numFmtId="0" fontId="8" fillId="0" borderId="0" xfId="0" applyFont="1" applyAlignment="1">
      <alignment/>
    </xf>
    <xf numFmtId="3" fontId="0" fillId="0" borderId="19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2" fontId="4" fillId="0" borderId="43" xfId="0" applyNumberFormat="1" applyFont="1" applyBorder="1" applyAlignment="1">
      <alignment horizontal="center"/>
    </xf>
    <xf numFmtId="0" fontId="9" fillId="0" borderId="0" xfId="186" applyFont="1" applyBorder="1" applyAlignment="1">
      <alignment horizontal="left" wrapText="1"/>
      <protection/>
    </xf>
    <xf numFmtId="0" fontId="9" fillId="0" borderId="0" xfId="186" applyFont="1" applyBorder="1" applyAlignment="1">
      <alignment horizontal="left"/>
      <protection/>
    </xf>
    <xf numFmtId="0" fontId="6" fillId="0" borderId="0" xfId="186" applyFont="1" applyBorder="1" applyAlignment="1">
      <alignment horizontal="left"/>
      <protection/>
    </xf>
    <xf numFmtId="0" fontId="2" fillId="0" borderId="0" xfId="186" applyFont="1">
      <alignment/>
      <protection/>
    </xf>
    <xf numFmtId="195" fontId="2" fillId="0" borderId="0" xfId="186" applyNumberFormat="1" applyFont="1" applyProtection="1">
      <alignment/>
      <protection/>
    </xf>
    <xf numFmtId="0" fontId="6" fillId="0" borderId="0" xfId="185" applyFont="1" applyAlignment="1" quotePrefix="1">
      <alignment horizontal="left" vertical="center"/>
      <protection/>
    </xf>
    <xf numFmtId="0" fontId="3" fillId="0" borderId="40" xfId="186" applyFont="1" applyBorder="1" applyAlignment="1">
      <alignment horizontal="center" wrapText="1"/>
      <protection/>
    </xf>
    <xf numFmtId="0" fontId="4" fillId="0" borderId="41" xfId="0" applyFont="1" applyBorder="1" applyAlignment="1">
      <alignment horizontal="center" wrapText="1"/>
    </xf>
    <xf numFmtId="0" fontId="3" fillId="0" borderId="61" xfId="186" applyFont="1" applyBorder="1">
      <alignment/>
      <protection/>
    </xf>
    <xf numFmtId="2" fontId="4" fillId="0" borderId="62" xfId="0" applyNumberFormat="1" applyFont="1" applyBorder="1" applyAlignment="1">
      <alignment horizontal="center"/>
    </xf>
    <xf numFmtId="0" fontId="3" fillId="0" borderId="20" xfId="184" applyFont="1" applyBorder="1" applyAlignment="1">
      <alignment horizontal="left"/>
      <protection/>
    </xf>
    <xf numFmtId="0" fontId="3" fillId="0" borderId="0" xfId="185" applyFont="1" applyAlignment="1" quotePrefix="1">
      <alignment horizontal="left" vertical="center"/>
      <protection/>
    </xf>
    <xf numFmtId="0" fontId="3" fillId="0" borderId="0" xfId="185" applyFont="1" applyAlignment="1" quotePrefix="1">
      <alignment horizontal="centerContinuous" vertical="center"/>
      <protection/>
    </xf>
    <xf numFmtId="196" fontId="2" fillId="0" borderId="0" xfId="186" applyNumberFormat="1" applyFont="1" applyProtection="1">
      <alignment/>
      <protection/>
    </xf>
    <xf numFmtId="49" fontId="23" fillId="0" borderId="0" xfId="0" applyNumberFormat="1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3" fontId="6" fillId="0" borderId="22" xfId="0" applyNumberFormat="1" applyFont="1" applyFill="1" applyBorder="1" applyAlignment="1">
      <alignment horizontal="center" wrapText="1"/>
    </xf>
    <xf numFmtId="49" fontId="3" fillId="0" borderId="63" xfId="0" applyNumberFormat="1" applyFont="1" applyFill="1" applyBorder="1" applyAlignment="1">
      <alignment horizontal="center" wrapText="1"/>
    </xf>
    <xf numFmtId="3" fontId="6" fillId="0" borderId="19" xfId="0" applyNumberFormat="1" applyFont="1" applyFill="1" applyBorder="1" applyAlignment="1">
      <alignment horizontal="center" wrapText="1"/>
    </xf>
    <xf numFmtId="3" fontId="6" fillId="0" borderId="38" xfId="0" applyNumberFormat="1" applyFont="1" applyFill="1" applyBorder="1" applyAlignment="1">
      <alignment horizontal="center" wrapText="1"/>
    </xf>
    <xf numFmtId="3" fontId="6" fillId="0" borderId="45" xfId="0" applyNumberFormat="1" applyFont="1" applyFill="1" applyBorder="1" applyAlignment="1">
      <alignment horizontal="center" wrapText="1"/>
    </xf>
    <xf numFmtId="0" fontId="3" fillId="0" borderId="4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9" fillId="0" borderId="42" xfId="0" applyFont="1" applyBorder="1" applyAlignment="1">
      <alignment horizontal="center"/>
    </xf>
    <xf numFmtId="0" fontId="9" fillId="55" borderId="29" xfId="0" applyFont="1" applyFill="1" applyBorder="1" applyAlignment="1">
      <alignment horizontal="center" wrapText="1"/>
    </xf>
    <xf numFmtId="0" fontId="9" fillId="0" borderId="29" xfId="0" applyFont="1" applyBorder="1" applyAlignment="1">
      <alignment horizontal="center"/>
    </xf>
    <xf numFmtId="3" fontId="6" fillId="55" borderId="38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6" fillId="0" borderId="0" xfId="131" applyFont="1" applyAlignment="1" applyProtection="1">
      <alignment/>
      <protection/>
    </xf>
    <xf numFmtId="0" fontId="27" fillId="0" borderId="0" xfId="0" applyFont="1" applyAlignment="1">
      <alignment/>
    </xf>
    <xf numFmtId="3" fontId="6" fillId="55" borderId="38" xfId="0" applyNumberFormat="1" applyFont="1" applyFill="1" applyBorder="1" applyAlignment="1">
      <alignment horizontal="center"/>
    </xf>
    <xf numFmtId="2" fontId="13" fillId="0" borderId="43" xfId="0" applyNumberFormat="1" applyFont="1" applyBorder="1" applyAlignment="1">
      <alignment horizontal="center"/>
    </xf>
    <xf numFmtId="3" fontId="9" fillId="0" borderId="64" xfId="0" applyNumberFormat="1" applyFont="1" applyBorder="1" applyAlignment="1">
      <alignment horizontal="center"/>
    </xf>
    <xf numFmtId="2" fontId="5" fillId="0" borderId="65" xfId="0" applyNumberFormat="1" applyFont="1" applyBorder="1" applyAlignment="1">
      <alignment horizontal="center"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3" fillId="0" borderId="0" xfId="0" applyFont="1" applyBorder="1" applyAlignment="1">
      <alignment/>
    </xf>
    <xf numFmtId="3" fontId="0" fillId="56" borderId="38" xfId="102" applyNumberFormat="1" applyFont="1" applyFill="1" applyBorder="1" applyAlignment="1" applyProtection="1">
      <alignment horizontal="center"/>
      <protection/>
    </xf>
    <xf numFmtId="197" fontId="9" fillId="0" borderId="66" xfId="103" applyNumberFormat="1" applyFont="1" applyFill="1" applyBorder="1" applyAlignment="1">
      <alignment horizontal="center" vertical="center"/>
    </xf>
    <xf numFmtId="3" fontId="0" fillId="56" borderId="45" xfId="102" applyNumberFormat="1" applyFont="1" applyFill="1" applyBorder="1" applyAlignment="1" applyProtection="1">
      <alignment horizontal="center"/>
      <protection/>
    </xf>
    <xf numFmtId="3" fontId="3" fillId="57" borderId="53" xfId="102" applyNumberFormat="1" applyFont="1" applyFill="1" applyBorder="1" applyAlignment="1" applyProtection="1">
      <alignment horizontal="center"/>
      <protection/>
    </xf>
    <xf numFmtId="3" fontId="3" fillId="57" borderId="43" xfId="102" applyNumberFormat="1" applyFont="1" applyFill="1" applyBorder="1" applyAlignment="1" applyProtection="1">
      <alignment horizontal="center"/>
      <protection/>
    </xf>
    <xf numFmtId="3" fontId="3" fillId="57" borderId="64" xfId="102" applyNumberFormat="1" applyFont="1" applyFill="1" applyBorder="1" applyAlignment="1" applyProtection="1">
      <alignment horizontal="center"/>
      <protection/>
    </xf>
    <xf numFmtId="3" fontId="3" fillId="58" borderId="65" xfId="102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3" fontId="6" fillId="0" borderId="0" xfId="0" applyNumberFormat="1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29" fillId="0" borderId="0" xfId="131" applyFont="1" applyAlignment="1" applyProtection="1">
      <alignment/>
      <protection/>
    </xf>
    <xf numFmtId="0" fontId="9" fillId="55" borderId="33" xfId="0" applyFont="1" applyFill="1" applyBorder="1" applyAlignment="1">
      <alignment horizontal="center" vertical="center" wrapText="1"/>
    </xf>
    <xf numFmtId="0" fontId="9" fillId="55" borderId="55" xfId="0" applyFont="1" applyFill="1" applyBorder="1" applyAlignment="1">
      <alignment horizontal="center" vertical="center" wrapText="1"/>
    </xf>
    <xf numFmtId="0" fontId="9" fillId="55" borderId="36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29" fillId="0" borderId="0" xfId="131" applyFont="1" applyAlignment="1" applyProtection="1">
      <alignment horizontal="center"/>
      <protection/>
    </xf>
    <xf numFmtId="0" fontId="9" fillId="0" borderId="0" xfId="0" applyFont="1" applyAlignment="1">
      <alignment horizontal="right"/>
    </xf>
    <xf numFmtId="0" fontId="0" fillId="0" borderId="0" xfId="0" applyBorder="1" applyAlignment="1">
      <alignment/>
    </xf>
    <xf numFmtId="3" fontId="6" fillId="55" borderId="22" xfId="0" applyNumberFormat="1" applyFont="1" applyFill="1" applyBorder="1" applyAlignment="1">
      <alignment horizontal="center"/>
    </xf>
    <xf numFmtId="3" fontId="6" fillId="55" borderId="45" xfId="0" applyNumberFormat="1" applyFont="1" applyFill="1" applyBorder="1" applyAlignment="1">
      <alignment horizontal="center"/>
    </xf>
    <xf numFmtId="2" fontId="13" fillId="0" borderId="30" xfId="0" applyNumberFormat="1" applyFont="1" applyBorder="1" applyAlignment="1">
      <alignment horizontal="center"/>
    </xf>
    <xf numFmtId="3" fontId="6" fillId="55" borderId="19" xfId="0" applyNumberFormat="1" applyFont="1" applyFill="1" applyBorder="1" applyAlignment="1">
      <alignment horizontal="center"/>
    </xf>
    <xf numFmtId="2" fontId="13" fillId="0" borderId="28" xfId="0" applyNumberFormat="1" applyFont="1" applyBorder="1" applyAlignment="1">
      <alignment horizontal="center"/>
    </xf>
    <xf numFmtId="0" fontId="25" fillId="0" borderId="67" xfId="0" applyFont="1" applyBorder="1" applyAlignment="1">
      <alignment horizontal="center"/>
    </xf>
    <xf numFmtId="0" fontId="9" fillId="0" borderId="68" xfId="0" applyFont="1" applyBorder="1" applyAlignment="1">
      <alignment vertical="center"/>
    </xf>
    <xf numFmtId="0" fontId="0" fillId="0" borderId="42" xfId="0" applyBorder="1" applyAlignment="1">
      <alignment/>
    </xf>
    <xf numFmtId="0" fontId="0" fillId="0" borderId="29" xfId="0" applyBorder="1" applyAlignment="1">
      <alignment/>
    </xf>
    <xf numFmtId="0" fontId="9" fillId="0" borderId="44" xfId="0" applyFont="1" applyBorder="1" applyAlignment="1">
      <alignment/>
    </xf>
    <xf numFmtId="3" fontId="9" fillId="0" borderId="37" xfId="0" applyNumberFormat="1" applyFont="1" applyBorder="1" applyAlignment="1">
      <alignment horizontal="center"/>
    </xf>
    <xf numFmtId="2" fontId="5" fillId="0" borderId="69" xfId="0" applyNumberFormat="1" applyFont="1" applyBorder="1" applyAlignment="1">
      <alignment horizontal="center"/>
    </xf>
    <xf numFmtId="0" fontId="9" fillId="0" borderId="33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2" fontId="13" fillId="0" borderId="53" xfId="0" applyNumberFormat="1" applyFont="1" applyBorder="1" applyAlignment="1">
      <alignment horizontal="center"/>
    </xf>
    <xf numFmtId="0" fontId="15" fillId="0" borderId="0" xfId="131" applyFont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197" fontId="6" fillId="0" borderId="70" xfId="103" applyNumberFormat="1" applyFont="1" applyFill="1" applyBorder="1" applyAlignment="1">
      <alignment horizontal="left" vertical="center"/>
    </xf>
    <xf numFmtId="197" fontId="6" fillId="0" borderId="71" xfId="103" applyNumberFormat="1" applyFont="1" applyFill="1" applyBorder="1" applyAlignment="1">
      <alignment horizontal="left" vertical="center"/>
    </xf>
    <xf numFmtId="197" fontId="9" fillId="35" borderId="72" xfId="103" applyNumberFormat="1" applyFont="1" applyFill="1" applyBorder="1" applyAlignment="1">
      <alignment horizontal="center" vertical="center"/>
    </xf>
    <xf numFmtId="197" fontId="6" fillId="0" borderId="24" xfId="103" applyNumberFormat="1" applyFont="1" applyFill="1" applyBorder="1" applyAlignment="1">
      <alignment horizontal="left" vertical="center"/>
    </xf>
    <xf numFmtId="197" fontId="6" fillId="0" borderId="20" xfId="103" applyNumberFormat="1" applyFont="1" applyFill="1" applyBorder="1" applyAlignment="1">
      <alignment horizontal="left" vertical="center"/>
    </xf>
    <xf numFmtId="197" fontId="9" fillId="35" borderId="73" xfId="103" applyNumberFormat="1" applyFont="1" applyFill="1" applyBorder="1" applyAlignment="1">
      <alignment horizontal="center" vertical="center"/>
    </xf>
    <xf numFmtId="3" fontId="0" fillId="56" borderId="22" xfId="102" applyNumberFormat="1" applyFont="1" applyFill="1" applyBorder="1" applyAlignment="1" applyProtection="1">
      <alignment horizontal="center"/>
      <protection/>
    </xf>
    <xf numFmtId="3" fontId="0" fillId="56" borderId="19" xfId="102" applyNumberFormat="1" applyFont="1" applyFill="1" applyBorder="1" applyAlignment="1" applyProtection="1">
      <alignment horizontal="center"/>
      <protection/>
    </xf>
    <xf numFmtId="3" fontId="3" fillId="57" borderId="74" xfId="102" applyNumberFormat="1" applyFont="1" applyFill="1" applyBorder="1" applyAlignment="1" applyProtection="1">
      <alignment horizontal="center"/>
      <protection/>
    </xf>
    <xf numFmtId="3" fontId="3" fillId="57" borderId="75" xfId="102" applyNumberFormat="1" applyFont="1" applyFill="1" applyBorder="1" applyAlignment="1" applyProtection="1">
      <alignment horizontal="center"/>
      <protection/>
    </xf>
    <xf numFmtId="3" fontId="3" fillId="58" borderId="76" xfId="102" applyNumberFormat="1" applyFont="1" applyFill="1" applyBorder="1" applyAlignment="1" applyProtection="1">
      <alignment horizontal="center"/>
      <protection/>
    </xf>
    <xf numFmtId="197" fontId="9" fillId="35" borderId="60" xfId="103" applyNumberFormat="1" applyFont="1" applyFill="1" applyBorder="1" applyAlignment="1">
      <alignment horizontal="center" vertical="center"/>
    </xf>
    <xf numFmtId="3" fontId="3" fillId="57" borderId="37" xfId="102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right"/>
    </xf>
    <xf numFmtId="2" fontId="4" fillId="0" borderId="0" xfId="0" applyNumberFormat="1" applyFont="1" applyBorder="1" applyAlignment="1">
      <alignment horizontal="center"/>
    </xf>
    <xf numFmtId="200" fontId="30" fillId="55" borderId="22" xfId="104" applyNumberFormat="1" applyFont="1" applyFill="1" applyBorder="1" applyAlignment="1">
      <alignment horizontal="center" vertical="center"/>
    </xf>
    <xf numFmtId="200" fontId="30" fillId="55" borderId="45" xfId="104" applyNumberFormat="1" applyFont="1" applyFill="1" applyBorder="1" applyAlignment="1">
      <alignment horizontal="center" vertical="center"/>
    </xf>
    <xf numFmtId="200" fontId="30" fillId="55" borderId="30" xfId="104" applyNumberFormat="1" applyFont="1" applyFill="1" applyBorder="1" applyAlignment="1">
      <alignment horizontal="center" vertical="center"/>
    </xf>
    <xf numFmtId="200" fontId="0" fillId="55" borderId="22" xfId="104" applyNumberFormat="1" applyFont="1" applyFill="1" applyBorder="1" applyAlignment="1">
      <alignment horizontal="center" vertical="center"/>
    </xf>
    <xf numFmtId="200" fontId="0" fillId="55" borderId="45" xfId="104" applyNumberFormat="1" applyFont="1" applyFill="1" applyBorder="1" applyAlignment="1">
      <alignment horizontal="center" vertical="center"/>
    </xf>
    <xf numFmtId="200" fontId="0" fillId="55" borderId="53" xfId="104" applyNumberFormat="1" applyFont="1" applyFill="1" applyBorder="1" applyAlignment="1">
      <alignment horizontal="center" vertical="center"/>
    </xf>
    <xf numFmtId="200" fontId="30" fillId="55" borderId="19" xfId="104" applyNumberFormat="1" applyFont="1" applyFill="1" applyBorder="1" applyAlignment="1">
      <alignment horizontal="center" vertical="center"/>
    </xf>
    <xf numFmtId="200" fontId="30" fillId="55" borderId="38" xfId="104" applyNumberFormat="1" applyFont="1" applyFill="1" applyBorder="1" applyAlignment="1">
      <alignment horizontal="center" vertical="center"/>
    </xf>
    <xf numFmtId="200" fontId="30" fillId="55" borderId="28" xfId="104" applyNumberFormat="1" applyFont="1" applyFill="1" applyBorder="1" applyAlignment="1">
      <alignment horizontal="center" vertical="center"/>
    </xf>
    <xf numFmtId="200" fontId="30" fillId="55" borderId="43" xfId="104" applyNumberFormat="1" applyFont="1" applyFill="1" applyBorder="1" applyAlignment="1">
      <alignment horizontal="center" vertical="center"/>
    </xf>
    <xf numFmtId="200" fontId="0" fillId="55" borderId="19" xfId="104" applyNumberFormat="1" applyFont="1" applyFill="1" applyBorder="1" applyAlignment="1">
      <alignment horizontal="center" vertical="center"/>
    </xf>
    <xf numFmtId="200" fontId="0" fillId="55" borderId="38" xfId="104" applyNumberFormat="1" applyFont="1" applyFill="1" applyBorder="1" applyAlignment="1">
      <alignment horizontal="center" vertical="center"/>
    </xf>
    <xf numFmtId="200" fontId="0" fillId="55" borderId="43" xfId="104" applyNumberFormat="1" applyFont="1" applyFill="1" applyBorder="1" applyAlignment="1">
      <alignment horizontal="center" vertical="center"/>
    </xf>
    <xf numFmtId="200" fontId="30" fillId="55" borderId="77" xfId="104" applyNumberFormat="1" applyFont="1" applyFill="1" applyBorder="1" applyAlignment="1">
      <alignment horizontal="center" vertical="center"/>
    </xf>
    <xf numFmtId="200" fontId="30" fillId="55" borderId="66" xfId="104" applyNumberFormat="1" applyFont="1" applyFill="1" applyBorder="1" applyAlignment="1">
      <alignment horizontal="center" vertical="center"/>
    </xf>
    <xf numFmtId="200" fontId="30" fillId="55" borderId="78" xfId="104" applyNumberFormat="1" applyFont="1" applyFill="1" applyBorder="1" applyAlignment="1">
      <alignment horizontal="center" vertical="center"/>
    </xf>
    <xf numFmtId="200" fontId="0" fillId="55" borderId="66" xfId="104" applyNumberFormat="1" applyFont="1" applyFill="1" applyBorder="1" applyAlignment="1">
      <alignment horizontal="center" vertical="center"/>
    </xf>
    <xf numFmtId="200" fontId="0" fillId="55" borderId="79" xfId="104" applyNumberFormat="1" applyFont="1" applyFill="1" applyBorder="1" applyAlignment="1">
      <alignment horizontal="center" vertical="center"/>
    </xf>
    <xf numFmtId="200" fontId="30" fillId="55" borderId="37" xfId="104" applyNumberFormat="1" applyFont="1" applyFill="1" applyBorder="1" applyAlignment="1">
      <alignment horizontal="center" vertical="center"/>
    </xf>
    <xf numFmtId="200" fontId="30" fillId="55" borderId="64" xfId="104" applyNumberFormat="1" applyFont="1" applyFill="1" applyBorder="1" applyAlignment="1">
      <alignment horizontal="center" vertical="center"/>
    </xf>
    <xf numFmtId="200" fontId="0" fillId="55" borderId="37" xfId="104" applyNumberFormat="1" applyFont="1" applyFill="1" applyBorder="1" applyAlignment="1">
      <alignment horizontal="center" vertical="center"/>
    </xf>
    <xf numFmtId="200" fontId="0" fillId="55" borderId="64" xfId="104" applyNumberFormat="1" applyFont="1" applyFill="1" applyBorder="1" applyAlignment="1">
      <alignment horizontal="center" vertical="center"/>
    </xf>
    <xf numFmtId="200" fontId="0" fillId="55" borderId="65" xfId="104" applyNumberFormat="1" applyFont="1" applyFill="1" applyBorder="1" applyAlignment="1">
      <alignment horizontal="center" vertical="center"/>
    </xf>
    <xf numFmtId="200" fontId="30" fillId="55" borderId="70" xfId="104" applyNumberFormat="1" applyFont="1" applyFill="1" applyBorder="1" applyAlignment="1">
      <alignment horizontal="center" vertical="center"/>
    </xf>
    <xf numFmtId="200" fontId="30" fillId="55" borderId="71" xfId="104" applyNumberFormat="1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2" fontId="4" fillId="0" borderId="28" xfId="0" applyNumberFormat="1" applyFont="1" applyBorder="1" applyAlignment="1">
      <alignment horizontal="center" vertical="center"/>
    </xf>
    <xf numFmtId="200" fontId="30" fillId="59" borderId="33" xfId="104" applyNumberFormat="1" applyFont="1" applyFill="1" applyBorder="1" applyAlignment="1">
      <alignment horizontal="center" vertical="center"/>
    </xf>
    <xf numFmtId="200" fontId="30" fillId="59" borderId="55" xfId="104" applyNumberFormat="1" applyFont="1" applyFill="1" applyBorder="1" applyAlignment="1">
      <alignment horizontal="center" vertical="center"/>
    </xf>
    <xf numFmtId="200" fontId="30" fillId="59" borderId="36" xfId="104" applyNumberFormat="1" applyFont="1" applyFill="1" applyBorder="1" applyAlignment="1">
      <alignment horizontal="center" vertical="center"/>
    </xf>
    <xf numFmtId="200" fontId="30" fillId="59" borderId="58" xfId="104" applyNumberFormat="1" applyFont="1" applyFill="1" applyBorder="1" applyAlignment="1">
      <alignment horizontal="center" vertical="center"/>
    </xf>
    <xf numFmtId="3" fontId="3" fillId="0" borderId="71" xfId="0" applyNumberFormat="1" applyFont="1" applyBorder="1" applyAlignment="1">
      <alignment horizontal="center" vertical="center"/>
    </xf>
    <xf numFmtId="200" fontId="0" fillId="55" borderId="30" xfId="104" applyNumberFormat="1" applyFont="1" applyFill="1" applyBorder="1" applyAlignment="1">
      <alignment horizontal="center" vertical="center"/>
    </xf>
    <xf numFmtId="200" fontId="0" fillId="55" borderId="28" xfId="104" applyNumberFormat="1" applyFont="1" applyFill="1" applyBorder="1" applyAlignment="1">
      <alignment horizontal="center" vertical="center"/>
    </xf>
    <xf numFmtId="200" fontId="30" fillId="59" borderId="77" xfId="104" applyNumberFormat="1" applyFont="1" applyFill="1" applyBorder="1" applyAlignment="1">
      <alignment horizontal="center" vertical="center"/>
    </xf>
    <xf numFmtId="200" fontId="30" fillId="59" borderId="66" xfId="104" applyNumberFormat="1" applyFont="1" applyFill="1" applyBorder="1" applyAlignment="1">
      <alignment horizontal="center" vertical="center"/>
    </xf>
    <xf numFmtId="200" fontId="30" fillId="59" borderId="78" xfId="104" applyNumberFormat="1" applyFont="1" applyFill="1" applyBorder="1" applyAlignment="1">
      <alignment horizontal="center" vertical="center"/>
    </xf>
    <xf numFmtId="200" fontId="30" fillId="59" borderId="79" xfId="104" applyNumberFormat="1" applyFont="1" applyFill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200" fontId="0" fillId="55" borderId="80" xfId="104" applyNumberFormat="1" applyFont="1" applyFill="1" applyBorder="1" applyAlignment="1">
      <alignment horizontal="left" vertical="center"/>
    </xf>
    <xf numFmtId="200" fontId="0" fillId="55" borderId="63" xfId="104" applyNumberFormat="1" applyFont="1" applyFill="1" applyBorder="1" applyAlignment="1">
      <alignment horizontal="left" vertical="center"/>
    </xf>
    <xf numFmtId="200" fontId="0" fillId="55" borderId="63" xfId="104" applyNumberFormat="1" applyFont="1" applyFill="1" applyBorder="1" applyAlignment="1">
      <alignment vertical="center"/>
    </xf>
    <xf numFmtId="200" fontId="0" fillId="55" borderId="81" xfId="104" applyNumberFormat="1" applyFont="1" applyFill="1" applyBorder="1" applyAlignment="1">
      <alignment vertical="center"/>
    </xf>
    <xf numFmtId="200" fontId="0" fillId="55" borderId="82" xfId="104" applyNumberFormat="1" applyFont="1" applyFill="1" applyBorder="1" applyAlignment="1">
      <alignment vertical="center"/>
    </xf>
    <xf numFmtId="200" fontId="3" fillId="59" borderId="83" xfId="104" applyNumberFormat="1" applyFont="1" applyFill="1" applyBorder="1" applyAlignment="1">
      <alignment vertical="center"/>
    </xf>
    <xf numFmtId="200" fontId="0" fillId="55" borderId="84" xfId="104" applyNumberFormat="1" applyFont="1" applyFill="1" applyBorder="1" applyAlignment="1">
      <alignment vertical="center"/>
    </xf>
    <xf numFmtId="200" fontId="0" fillId="55" borderId="81" xfId="104" applyNumberFormat="1" applyFont="1" applyFill="1" applyBorder="1" applyAlignment="1">
      <alignment horizontal="left" vertical="center"/>
    </xf>
    <xf numFmtId="200" fontId="30" fillId="55" borderId="69" xfId="104" applyNumberFormat="1" applyFont="1" applyFill="1" applyBorder="1" applyAlignment="1">
      <alignment horizontal="center" vertical="center"/>
    </xf>
    <xf numFmtId="200" fontId="0" fillId="55" borderId="69" xfId="104" applyNumberFormat="1" applyFont="1" applyFill="1" applyBorder="1" applyAlignment="1">
      <alignment horizontal="center" vertical="center"/>
    </xf>
    <xf numFmtId="0" fontId="29" fillId="0" borderId="0" xfId="131" applyFont="1" applyAlignment="1" applyProtection="1">
      <alignment horizontal="left"/>
      <protection/>
    </xf>
    <xf numFmtId="0" fontId="3" fillId="0" borderId="85" xfId="0" applyFont="1" applyBorder="1" applyAlignment="1">
      <alignment/>
    </xf>
    <xf numFmtId="3" fontId="2" fillId="0" borderId="77" xfId="0" applyNumberFormat="1" applyFont="1" applyBorder="1" applyAlignment="1">
      <alignment horizontal="center"/>
    </xf>
    <xf numFmtId="3" fontId="5" fillId="0" borderId="78" xfId="183" applyNumberFormat="1" applyFont="1" applyFill="1" applyBorder="1" applyAlignment="1">
      <alignment horizontal="center"/>
      <protection/>
    </xf>
    <xf numFmtId="10" fontId="4" fillId="35" borderId="86" xfId="0" applyNumberFormat="1" applyFont="1" applyFill="1" applyBorder="1" applyAlignment="1">
      <alignment horizontal="center"/>
    </xf>
    <xf numFmtId="0" fontId="3" fillId="0" borderId="73" xfId="0" applyFont="1" applyBorder="1" applyAlignment="1">
      <alignment/>
    </xf>
    <xf numFmtId="3" fontId="5" fillId="0" borderId="87" xfId="183" applyNumberFormat="1" applyFont="1" applyFill="1" applyBorder="1" applyAlignment="1">
      <alignment horizontal="center"/>
      <protection/>
    </xf>
    <xf numFmtId="3" fontId="6" fillId="0" borderId="71" xfId="183" applyNumberFormat="1" applyFont="1" applyFill="1" applyBorder="1" applyAlignment="1">
      <alignment horizontal="center"/>
      <protection/>
    </xf>
    <xf numFmtId="3" fontId="2" fillId="0" borderId="71" xfId="183" applyNumberFormat="1" applyFont="1" applyFill="1" applyBorder="1" applyAlignment="1">
      <alignment horizontal="center"/>
      <protection/>
    </xf>
    <xf numFmtId="0" fontId="3" fillId="0" borderId="2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10" fontId="4" fillId="35" borderId="88" xfId="0" applyNumberFormat="1" applyFont="1" applyFill="1" applyBorder="1" applyAlignment="1">
      <alignment horizontal="center"/>
    </xf>
    <xf numFmtId="3" fontId="6" fillId="0" borderId="77" xfId="183" applyNumberFormat="1" applyFont="1" applyFill="1" applyBorder="1" applyAlignment="1">
      <alignment horizontal="center"/>
      <protection/>
    </xf>
    <xf numFmtId="3" fontId="3" fillId="0" borderId="78" xfId="0" applyNumberFormat="1" applyFont="1" applyBorder="1" applyAlignment="1">
      <alignment horizontal="center"/>
    </xf>
    <xf numFmtId="10" fontId="4" fillId="35" borderId="59" xfId="0" applyNumberFormat="1" applyFont="1" applyFill="1" applyBorder="1" applyAlignment="1">
      <alignment horizontal="center"/>
    </xf>
    <xf numFmtId="3" fontId="6" fillId="0" borderId="74" xfId="183" applyNumberFormat="1" applyFont="1" applyFill="1" applyBorder="1" applyAlignment="1">
      <alignment horizontal="center"/>
      <protection/>
    </xf>
    <xf numFmtId="3" fontId="6" fillId="0" borderId="38" xfId="187" applyNumberFormat="1" applyFont="1" applyFill="1" applyBorder="1" applyAlignment="1">
      <alignment horizontal="center" vertical="center"/>
      <protection/>
    </xf>
    <xf numFmtId="0" fontId="3" fillId="0" borderId="89" xfId="0" applyFont="1" applyBorder="1" applyAlignment="1">
      <alignment horizontal="center" vertical="center" wrapText="1"/>
    </xf>
    <xf numFmtId="0" fontId="4" fillId="0" borderId="90" xfId="0" applyFont="1" applyBorder="1" applyAlignment="1">
      <alignment horizontal="center" vertical="center" wrapText="1"/>
    </xf>
    <xf numFmtId="0" fontId="4" fillId="35" borderId="91" xfId="0" applyFont="1" applyFill="1" applyBorder="1" applyAlignment="1">
      <alignment horizontal="center" vertical="center"/>
    </xf>
    <xf numFmtId="3" fontId="5" fillId="0" borderId="92" xfId="183" applyNumberFormat="1" applyFont="1" applyFill="1" applyBorder="1" applyAlignment="1">
      <alignment horizontal="center"/>
      <protection/>
    </xf>
    <xf numFmtId="3" fontId="5" fillId="0" borderId="30" xfId="183" applyNumberFormat="1" applyFont="1" applyFill="1" applyBorder="1" applyAlignment="1">
      <alignment horizontal="center"/>
      <protection/>
    </xf>
    <xf numFmtId="3" fontId="5" fillId="0" borderId="93" xfId="183" applyNumberFormat="1" applyFont="1" applyFill="1" applyBorder="1" applyAlignment="1">
      <alignment horizontal="center"/>
      <protection/>
    </xf>
    <xf numFmtId="17" fontId="0" fillId="0" borderId="0" xfId="0" applyNumberFormat="1" applyAlignment="1">
      <alignment/>
    </xf>
    <xf numFmtId="3" fontId="2" fillId="0" borderId="74" xfId="183" applyNumberFormat="1" applyFont="1" applyFill="1" applyBorder="1" applyAlignment="1">
      <alignment horizontal="center"/>
      <protection/>
    </xf>
    <xf numFmtId="3" fontId="5" fillId="0" borderId="94" xfId="183" applyNumberFormat="1" applyFont="1" applyFill="1" applyBorder="1" applyAlignment="1">
      <alignment horizontal="center"/>
      <protection/>
    </xf>
    <xf numFmtId="0" fontId="3" fillId="0" borderId="95" xfId="0" applyFont="1" applyBorder="1" applyAlignment="1">
      <alignment/>
    </xf>
    <xf numFmtId="3" fontId="5" fillId="0" borderId="92" xfId="183" applyNumberFormat="1" applyFont="1" applyFill="1" applyBorder="1" applyAlignment="1">
      <alignment horizontal="center"/>
      <protection/>
    </xf>
    <xf numFmtId="0" fontId="3" fillId="0" borderId="96" xfId="0" applyFont="1" applyBorder="1" applyAlignment="1">
      <alignment/>
    </xf>
    <xf numFmtId="0" fontId="3" fillId="0" borderId="97" xfId="0" applyFont="1" applyBorder="1" applyAlignment="1">
      <alignment/>
    </xf>
    <xf numFmtId="0" fontId="3" fillId="0" borderId="98" xfId="0" applyFont="1" applyBorder="1" applyAlignment="1">
      <alignment/>
    </xf>
    <xf numFmtId="3" fontId="2" fillId="0" borderId="77" xfId="183" applyNumberFormat="1" applyFont="1" applyFill="1" applyBorder="1" applyAlignment="1">
      <alignment horizontal="center"/>
      <protection/>
    </xf>
    <xf numFmtId="3" fontId="5" fillId="0" borderId="99" xfId="183" applyNumberFormat="1" applyFont="1" applyFill="1" applyBorder="1" applyAlignment="1">
      <alignment horizontal="center"/>
      <protection/>
    </xf>
    <xf numFmtId="3" fontId="0" fillId="0" borderId="19" xfId="182" applyNumberFormat="1" applyFont="1" applyFill="1" applyBorder="1" applyAlignment="1">
      <alignment horizontal="center" vertical="center"/>
      <protection/>
    </xf>
    <xf numFmtId="3" fontId="4" fillId="0" borderId="28" xfId="0" applyNumberFormat="1" applyFont="1" applyBorder="1" applyAlignment="1">
      <alignment horizontal="center"/>
    </xf>
    <xf numFmtId="3" fontId="4" fillId="0" borderId="78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3" fillId="0" borderId="100" xfId="0" applyFont="1" applyBorder="1" applyAlignment="1">
      <alignment/>
    </xf>
    <xf numFmtId="3" fontId="2" fillId="0" borderId="101" xfId="141" applyNumberFormat="1" applyFont="1" applyBorder="1" applyAlignment="1">
      <alignment horizontal="center"/>
      <protection/>
    </xf>
    <xf numFmtId="0" fontId="0" fillId="0" borderId="30" xfId="0" applyBorder="1" applyAlignment="1">
      <alignment horizontal="center"/>
    </xf>
    <xf numFmtId="0" fontId="0" fillId="0" borderId="92" xfId="0" applyBorder="1" applyAlignment="1">
      <alignment horizontal="center"/>
    </xf>
    <xf numFmtId="3" fontId="9" fillId="0" borderId="93" xfId="187" applyNumberFormat="1" applyFont="1" applyFill="1" applyBorder="1" applyAlignment="1">
      <alignment horizontal="center"/>
      <protection/>
    </xf>
    <xf numFmtId="3" fontId="2" fillId="0" borderId="74" xfId="187" applyNumberFormat="1" applyFont="1" applyFill="1" applyBorder="1" applyAlignment="1">
      <alignment horizontal="center"/>
      <protection/>
    </xf>
    <xf numFmtId="3" fontId="9" fillId="0" borderId="94" xfId="187" applyNumberFormat="1" applyFont="1" applyFill="1" applyBorder="1" applyAlignment="1">
      <alignment horizontal="center"/>
      <protection/>
    </xf>
    <xf numFmtId="0" fontId="3" fillId="0" borderId="92" xfId="0" applyFont="1" applyBorder="1" applyAlignment="1">
      <alignment horizontal="center"/>
    </xf>
    <xf numFmtId="3" fontId="6" fillId="0" borderId="74" xfId="187" applyNumberFormat="1" applyFont="1" applyFill="1" applyBorder="1" applyAlignment="1">
      <alignment horizontal="center"/>
      <protection/>
    </xf>
    <xf numFmtId="3" fontId="2" fillId="0" borderId="77" xfId="187" applyNumberFormat="1" applyFont="1" applyFill="1" applyBorder="1" applyAlignment="1">
      <alignment horizontal="center"/>
      <protection/>
    </xf>
    <xf numFmtId="3" fontId="9" fillId="0" borderId="99" xfId="187" applyNumberFormat="1" applyFont="1" applyFill="1" applyBorder="1" applyAlignment="1">
      <alignment horizontal="center"/>
      <protection/>
    </xf>
    <xf numFmtId="3" fontId="0" fillId="0" borderId="19" xfId="183" applyNumberFormat="1" applyFont="1" applyFill="1" applyBorder="1" applyAlignment="1">
      <alignment horizontal="center"/>
      <protection/>
    </xf>
    <xf numFmtId="3" fontId="6" fillId="0" borderId="77" xfId="187" applyNumberFormat="1" applyFont="1" applyFill="1" applyBorder="1" applyAlignment="1">
      <alignment horizontal="center"/>
      <protection/>
    </xf>
    <xf numFmtId="3" fontId="2" fillId="0" borderId="102" xfId="187" applyNumberFormat="1" applyFont="1" applyFill="1" applyBorder="1" applyAlignment="1">
      <alignment horizontal="center"/>
      <protection/>
    </xf>
    <xf numFmtId="3" fontId="2" fillId="0" borderId="103" xfId="187" applyNumberFormat="1" applyFont="1" applyFill="1" applyBorder="1" applyAlignment="1">
      <alignment horizontal="center"/>
      <protection/>
    </xf>
    <xf numFmtId="3" fontId="2" fillId="0" borderId="62" xfId="187" applyNumberFormat="1" applyFont="1" applyFill="1" applyBorder="1" applyAlignment="1">
      <alignment horizontal="center"/>
      <protection/>
    </xf>
    <xf numFmtId="3" fontId="13" fillId="0" borderId="43" xfId="183" applyNumberFormat="1" applyFont="1" applyFill="1" applyBorder="1" applyAlignment="1">
      <alignment horizontal="center"/>
      <protection/>
    </xf>
    <xf numFmtId="3" fontId="2" fillId="0" borderId="66" xfId="187" applyNumberFormat="1" applyFont="1" applyFill="1" applyBorder="1" applyAlignment="1">
      <alignment horizontal="center"/>
      <protection/>
    </xf>
    <xf numFmtId="3" fontId="13" fillId="0" borderId="66" xfId="183" applyNumberFormat="1" applyFont="1" applyFill="1" applyBorder="1" applyAlignment="1">
      <alignment horizontal="center"/>
      <protection/>
    </xf>
    <xf numFmtId="3" fontId="2" fillId="0" borderId="79" xfId="187" applyNumberFormat="1" applyFont="1" applyFill="1" applyBorder="1" applyAlignment="1">
      <alignment horizontal="center"/>
      <protection/>
    </xf>
    <xf numFmtId="3" fontId="6" fillId="0" borderId="66" xfId="187" applyNumberFormat="1" applyFont="1" applyFill="1" applyBorder="1" applyAlignment="1">
      <alignment horizontal="center"/>
      <protection/>
    </xf>
    <xf numFmtId="3" fontId="6" fillId="0" borderId="79" xfId="187" applyNumberFormat="1" applyFont="1" applyFill="1" applyBorder="1" applyAlignment="1">
      <alignment horizontal="center"/>
      <protection/>
    </xf>
    <xf numFmtId="3" fontId="6" fillId="0" borderId="45" xfId="187" applyNumberFormat="1" applyFont="1" applyFill="1" applyBorder="1" applyAlignment="1">
      <alignment horizontal="center"/>
      <protection/>
    </xf>
    <xf numFmtId="3" fontId="6" fillId="0" borderId="53" xfId="187" applyNumberFormat="1" applyFont="1" applyFill="1" applyBorder="1" applyAlignment="1">
      <alignment horizontal="center"/>
      <protection/>
    </xf>
    <xf numFmtId="3" fontId="6" fillId="0" borderId="43" xfId="187" applyNumberFormat="1" applyFont="1" applyFill="1" applyBorder="1" applyAlignment="1">
      <alignment horizontal="center" vertical="center"/>
      <protection/>
    </xf>
    <xf numFmtId="3" fontId="0" fillId="0" borderId="92" xfId="0" applyNumberFormat="1" applyFont="1" applyBorder="1" applyAlignment="1">
      <alignment horizontal="center"/>
    </xf>
    <xf numFmtId="3" fontId="4" fillId="35" borderId="61" xfId="0" applyNumberFormat="1" applyFont="1" applyFill="1" applyBorder="1" applyAlignment="1">
      <alignment horizontal="center"/>
    </xf>
    <xf numFmtId="3" fontId="2" fillId="0" borderId="70" xfId="183" applyNumberFormat="1" applyFont="1" applyFill="1" applyBorder="1" applyAlignment="1">
      <alignment horizontal="center"/>
      <protection/>
    </xf>
    <xf numFmtId="3" fontId="5" fillId="35" borderId="26" xfId="187" applyNumberFormat="1" applyFont="1" applyFill="1" applyBorder="1" applyAlignment="1">
      <alignment horizontal="center" vertical="center"/>
      <protection/>
    </xf>
    <xf numFmtId="3" fontId="0" fillId="0" borderId="93" xfId="0" applyNumberFormat="1" applyFont="1" applyBorder="1" applyAlignment="1">
      <alignment horizontal="center"/>
    </xf>
    <xf numFmtId="3" fontId="5" fillId="35" borderId="27" xfId="187" applyNumberFormat="1" applyFont="1" applyFill="1" applyBorder="1" applyAlignment="1">
      <alignment horizontal="center" vertical="center"/>
      <protection/>
    </xf>
    <xf numFmtId="3" fontId="2" fillId="0" borderId="93" xfId="183" applyNumberFormat="1" applyFont="1" applyFill="1" applyBorder="1" applyAlignment="1">
      <alignment horizontal="center"/>
      <protection/>
    </xf>
    <xf numFmtId="3" fontId="2" fillId="0" borderId="75" xfId="183" applyNumberFormat="1" applyFont="1" applyFill="1" applyBorder="1" applyAlignment="1">
      <alignment horizontal="center"/>
      <protection/>
    </xf>
    <xf numFmtId="3" fontId="2" fillId="0" borderId="94" xfId="183" applyNumberFormat="1" applyFont="1" applyFill="1" applyBorder="1" applyAlignment="1">
      <alignment horizontal="center"/>
      <protection/>
    </xf>
    <xf numFmtId="3" fontId="4" fillId="35" borderId="85" xfId="0" applyNumberFormat="1" applyFont="1" applyFill="1" applyBorder="1" applyAlignment="1">
      <alignment horizontal="center"/>
    </xf>
    <xf numFmtId="3" fontId="2" fillId="0" borderId="104" xfId="183" applyNumberFormat="1" applyFont="1" applyFill="1" applyBorder="1" applyAlignment="1">
      <alignment horizontal="center"/>
      <protection/>
    </xf>
    <xf numFmtId="3" fontId="2" fillId="0" borderId="87" xfId="183" applyNumberFormat="1" applyFont="1" applyFill="1" applyBorder="1" applyAlignment="1">
      <alignment horizontal="center"/>
      <protection/>
    </xf>
    <xf numFmtId="3" fontId="5" fillId="35" borderId="86" xfId="187" applyNumberFormat="1" applyFont="1" applyFill="1" applyBorder="1" applyAlignment="1">
      <alignment horizontal="center" vertical="center"/>
      <protection/>
    </xf>
    <xf numFmtId="3" fontId="2" fillId="0" borderId="92" xfId="183" applyNumberFormat="1" applyFont="1" applyFill="1" applyBorder="1" applyAlignment="1">
      <alignment horizontal="center"/>
      <protection/>
    </xf>
    <xf numFmtId="0" fontId="3" fillId="0" borderId="85" xfId="0" applyFont="1" applyBorder="1" applyAlignment="1">
      <alignment horizontal="center"/>
    </xf>
    <xf numFmtId="3" fontId="2" fillId="0" borderId="66" xfId="183" applyNumberFormat="1" applyFont="1" applyFill="1" applyBorder="1" applyAlignment="1">
      <alignment horizontal="center"/>
      <protection/>
    </xf>
    <xf numFmtId="3" fontId="2" fillId="0" borderId="99" xfId="183" applyNumberFormat="1" applyFont="1" applyFill="1" applyBorder="1" applyAlignment="1">
      <alignment horizontal="center"/>
      <protection/>
    </xf>
    <xf numFmtId="3" fontId="2" fillId="0" borderId="72" xfId="183" applyNumberFormat="1" applyFont="1" applyFill="1" applyBorder="1" applyAlignment="1">
      <alignment horizontal="center"/>
      <protection/>
    </xf>
    <xf numFmtId="3" fontId="0" fillId="0" borderId="70" xfId="183" applyNumberFormat="1" applyFont="1" applyFill="1" applyBorder="1" applyAlignment="1">
      <alignment horizontal="center"/>
      <protection/>
    </xf>
    <xf numFmtId="3" fontId="0" fillId="0" borderId="45" xfId="183" applyNumberFormat="1" applyFont="1" applyFill="1" applyBorder="1" applyAlignment="1">
      <alignment horizontal="center"/>
      <protection/>
    </xf>
    <xf numFmtId="3" fontId="0" fillId="0" borderId="22" xfId="183" applyNumberFormat="1" applyFont="1" applyFill="1" applyBorder="1" applyAlignment="1">
      <alignment horizontal="center"/>
      <protection/>
    </xf>
    <xf numFmtId="3" fontId="0" fillId="0" borderId="92" xfId="183" applyNumberFormat="1" applyFont="1" applyFill="1" applyBorder="1" applyAlignment="1">
      <alignment horizontal="center"/>
      <protection/>
    </xf>
    <xf numFmtId="3" fontId="4" fillId="35" borderId="26" xfId="187" applyNumberFormat="1" applyFont="1" applyFill="1" applyBorder="1" applyAlignment="1">
      <alignment horizontal="center"/>
      <protection/>
    </xf>
    <xf numFmtId="3" fontId="0" fillId="0" borderId="71" xfId="183" applyNumberFormat="1" applyFont="1" applyFill="1" applyBorder="1" applyAlignment="1">
      <alignment horizontal="center"/>
      <protection/>
    </xf>
    <xf numFmtId="3" fontId="0" fillId="0" borderId="93" xfId="183" applyNumberFormat="1" applyFont="1" applyFill="1" applyBorder="1" applyAlignment="1">
      <alignment horizontal="center"/>
      <protection/>
    </xf>
    <xf numFmtId="3" fontId="6" fillId="0" borderId="93" xfId="183" applyNumberFormat="1" applyFont="1" applyFill="1" applyBorder="1" applyAlignment="1">
      <alignment horizontal="center"/>
      <protection/>
    </xf>
    <xf numFmtId="3" fontId="2" fillId="0" borderId="78" xfId="183" applyNumberFormat="1" applyFont="1" applyFill="1" applyBorder="1" applyAlignment="1">
      <alignment horizontal="center"/>
      <protection/>
    </xf>
    <xf numFmtId="0" fontId="2" fillId="0" borderId="66" xfId="183" applyNumberFormat="1" applyFont="1" applyFill="1" applyBorder="1" applyAlignment="1">
      <alignment horizontal="center"/>
      <protection/>
    </xf>
    <xf numFmtId="0" fontId="2" fillId="0" borderId="66" xfId="183" applyFont="1" applyFill="1" applyBorder="1" applyAlignment="1">
      <alignment horizontal="center"/>
      <protection/>
    </xf>
    <xf numFmtId="0" fontId="2" fillId="0" borderId="99" xfId="183" applyNumberFormat="1" applyFont="1" applyFill="1" applyBorder="1" applyAlignment="1">
      <alignment horizontal="center"/>
      <protection/>
    </xf>
    <xf numFmtId="3" fontId="4" fillId="35" borderId="88" xfId="187" applyNumberFormat="1" applyFont="1" applyFill="1" applyBorder="1" applyAlignment="1">
      <alignment horizontal="center"/>
      <protection/>
    </xf>
    <xf numFmtId="3" fontId="4" fillId="35" borderId="86" xfId="187" applyNumberFormat="1" applyFont="1" applyFill="1" applyBorder="1" applyAlignment="1">
      <alignment horizontal="center"/>
      <protection/>
    </xf>
    <xf numFmtId="3" fontId="4" fillId="35" borderId="100" xfId="0" applyNumberFormat="1" applyFont="1" applyFill="1" applyBorder="1" applyAlignment="1">
      <alignment horizontal="center"/>
    </xf>
    <xf numFmtId="3" fontId="4" fillId="35" borderId="105" xfId="187" applyNumberFormat="1" applyFont="1" applyFill="1" applyBorder="1" applyAlignment="1">
      <alignment horizontal="center"/>
      <protection/>
    </xf>
    <xf numFmtId="3" fontId="4" fillId="35" borderId="96" xfId="0" applyNumberFormat="1" applyFont="1" applyFill="1" applyBorder="1" applyAlignment="1">
      <alignment horizontal="center"/>
    </xf>
    <xf numFmtId="3" fontId="4" fillId="35" borderId="106" xfId="187" applyNumberFormat="1" applyFont="1" applyFill="1" applyBorder="1" applyAlignment="1">
      <alignment horizontal="center"/>
      <protection/>
    </xf>
    <xf numFmtId="3" fontId="4" fillId="35" borderId="98" xfId="0" applyNumberFormat="1" applyFont="1" applyFill="1" applyBorder="1" applyAlignment="1">
      <alignment horizontal="center"/>
    </xf>
    <xf numFmtId="3" fontId="4" fillId="35" borderId="107" xfId="187" applyNumberFormat="1" applyFont="1" applyFill="1" applyBorder="1" applyAlignment="1">
      <alignment horizontal="center"/>
      <protection/>
    </xf>
    <xf numFmtId="3" fontId="3" fillId="35" borderId="24" xfId="0" applyNumberFormat="1" applyFont="1" applyFill="1" applyBorder="1" applyAlignment="1">
      <alignment horizontal="center"/>
    </xf>
    <xf numFmtId="3" fontId="0" fillId="0" borderId="30" xfId="183" applyNumberFormat="1" applyFont="1" applyFill="1" applyBorder="1" applyAlignment="1">
      <alignment horizontal="center"/>
      <protection/>
    </xf>
    <xf numFmtId="3" fontId="3" fillId="35" borderId="26" xfId="187" applyNumberFormat="1" applyFont="1" applyFill="1" applyBorder="1" applyAlignment="1">
      <alignment horizontal="center"/>
      <protection/>
    </xf>
    <xf numFmtId="3" fontId="0" fillId="0" borderId="28" xfId="183" applyNumberFormat="1" applyFont="1" applyFill="1" applyBorder="1" applyAlignment="1">
      <alignment horizontal="center"/>
      <protection/>
    </xf>
    <xf numFmtId="3" fontId="3" fillId="35" borderId="20" xfId="0" applyNumberFormat="1" applyFont="1" applyFill="1" applyBorder="1" applyAlignment="1">
      <alignment horizontal="center"/>
    </xf>
    <xf numFmtId="3" fontId="3" fillId="35" borderId="27" xfId="187" applyNumberFormat="1" applyFont="1" applyFill="1" applyBorder="1" applyAlignment="1">
      <alignment horizontal="center"/>
      <protection/>
    </xf>
    <xf numFmtId="0" fontId="3" fillId="0" borderId="60" xfId="0" applyFont="1" applyBorder="1" applyAlignment="1">
      <alignment horizontal="center"/>
    </xf>
    <xf numFmtId="3" fontId="0" fillId="0" borderId="37" xfId="183" applyNumberFormat="1" applyFont="1" applyFill="1" applyBorder="1" applyAlignment="1">
      <alignment horizontal="center"/>
      <protection/>
    </xf>
    <xf numFmtId="3" fontId="0" fillId="0" borderId="64" xfId="183" applyNumberFormat="1" applyFont="1" applyFill="1" applyBorder="1" applyAlignment="1">
      <alignment horizontal="center"/>
      <protection/>
    </xf>
    <xf numFmtId="3" fontId="0" fillId="0" borderId="69" xfId="183" applyNumberFormat="1" applyFont="1" applyFill="1" applyBorder="1" applyAlignment="1">
      <alignment horizontal="center"/>
      <protection/>
    </xf>
    <xf numFmtId="0" fontId="19" fillId="0" borderId="0" xfId="0" applyFont="1" applyAlignment="1">
      <alignment/>
    </xf>
    <xf numFmtId="0" fontId="3" fillId="0" borderId="8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89" xfId="186" applyFont="1" applyBorder="1" applyAlignment="1">
      <alignment horizontal="center" wrapText="1"/>
      <protection/>
    </xf>
    <xf numFmtId="3" fontId="0" fillId="0" borderId="108" xfId="0" applyNumberFormat="1" applyFont="1" applyBorder="1" applyAlignment="1">
      <alignment horizontal="center"/>
    </xf>
    <xf numFmtId="3" fontId="0" fillId="0" borderId="103" xfId="0" applyNumberFormat="1" applyFont="1" applyBorder="1" applyAlignment="1">
      <alignment horizontal="center"/>
    </xf>
    <xf numFmtId="3" fontId="0" fillId="0" borderId="71" xfId="0" applyNumberFormat="1" applyFont="1" applyBorder="1" applyAlignment="1">
      <alignment horizontal="center"/>
    </xf>
    <xf numFmtId="0" fontId="3" fillId="0" borderId="73" xfId="184" applyFont="1" applyBorder="1">
      <alignment/>
      <protection/>
    </xf>
    <xf numFmtId="3" fontId="0" fillId="0" borderId="104" xfId="0" applyNumberFormat="1" applyFont="1" applyBorder="1" applyAlignment="1">
      <alignment horizontal="center"/>
    </xf>
    <xf numFmtId="3" fontId="0" fillId="0" borderId="75" xfId="0" applyNumberFormat="1" applyFont="1" applyBorder="1" applyAlignment="1">
      <alignment horizontal="center"/>
    </xf>
    <xf numFmtId="2" fontId="4" fillId="0" borderId="76" xfId="0" applyNumberFormat="1" applyFont="1" applyBorder="1" applyAlignment="1">
      <alignment horizontal="center"/>
    </xf>
    <xf numFmtId="0" fontId="3" fillId="0" borderId="24" xfId="186" applyFont="1" applyBorder="1">
      <alignment/>
      <protection/>
    </xf>
    <xf numFmtId="3" fontId="0" fillId="0" borderId="70" xfId="0" applyNumberFormat="1" applyFont="1" applyBorder="1" applyAlignment="1">
      <alignment horizontal="center"/>
    </xf>
    <xf numFmtId="2" fontId="4" fillId="0" borderId="53" xfId="0" applyNumberFormat="1" applyFont="1" applyBorder="1" applyAlignment="1">
      <alignment horizontal="center"/>
    </xf>
    <xf numFmtId="0" fontId="3" fillId="0" borderId="85" xfId="184" applyFont="1" applyBorder="1">
      <alignment/>
      <protection/>
    </xf>
    <xf numFmtId="3" fontId="0" fillId="0" borderId="72" xfId="0" applyNumberFormat="1" applyFont="1" applyBorder="1" applyAlignment="1">
      <alignment horizontal="center"/>
    </xf>
    <xf numFmtId="3" fontId="0" fillId="0" borderId="66" xfId="0" applyNumberFormat="1" applyFont="1" applyBorder="1" applyAlignment="1">
      <alignment horizontal="center"/>
    </xf>
    <xf numFmtId="2" fontId="4" fillId="0" borderId="79" xfId="0" applyNumberFormat="1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3" fontId="0" fillId="0" borderId="74" xfId="0" applyNumberFormat="1" applyFont="1" applyBorder="1" applyAlignment="1">
      <alignment horizontal="center"/>
    </xf>
    <xf numFmtId="3" fontId="0" fillId="0" borderId="77" xfId="0" applyNumberFormat="1" applyFont="1" applyBorder="1" applyAlignment="1">
      <alignment horizontal="center"/>
    </xf>
    <xf numFmtId="0" fontId="3" fillId="0" borderId="100" xfId="186" applyFont="1" applyBorder="1">
      <alignment/>
      <protection/>
    </xf>
    <xf numFmtId="3" fontId="0" fillId="0" borderId="22" xfId="0" applyNumberFormat="1" applyBorder="1" applyAlignment="1">
      <alignment horizontal="center"/>
    </xf>
    <xf numFmtId="3" fontId="0" fillId="0" borderId="45" xfId="0" applyNumberFormat="1" applyBorder="1" applyAlignment="1">
      <alignment horizontal="center"/>
    </xf>
    <xf numFmtId="0" fontId="3" fillId="0" borderId="96" xfId="184" applyFont="1" applyBorder="1" applyAlignment="1">
      <alignment horizontal="left"/>
      <protection/>
    </xf>
    <xf numFmtId="0" fontId="3" fillId="0" borderId="98" xfId="184" applyFont="1" applyBorder="1">
      <alignment/>
      <protection/>
    </xf>
    <xf numFmtId="3" fontId="0" fillId="0" borderId="77" xfId="0" applyNumberFormat="1" applyBorder="1" applyAlignment="1">
      <alignment horizontal="center"/>
    </xf>
    <xf numFmtId="3" fontId="0" fillId="0" borderId="66" xfId="0" applyNumberFormat="1" applyBorder="1" applyAlignment="1">
      <alignment horizontal="center"/>
    </xf>
    <xf numFmtId="0" fontId="3" fillId="0" borderId="48" xfId="0" applyFont="1" applyBorder="1" applyAlignment="1">
      <alignment horizontal="center" vertical="center"/>
    </xf>
    <xf numFmtId="0" fontId="5" fillId="0" borderId="10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2" fontId="4" fillId="0" borderId="30" xfId="0" applyNumberFormat="1" applyFont="1" applyBorder="1" applyAlignment="1">
      <alignment horizontal="center"/>
    </xf>
    <xf numFmtId="2" fontId="4" fillId="0" borderId="92" xfId="0" applyNumberFormat="1" applyFont="1" applyBorder="1" applyAlignment="1">
      <alignment horizontal="center"/>
    </xf>
    <xf numFmtId="3" fontId="2" fillId="0" borderId="38" xfId="0" applyNumberFormat="1" applyFont="1" applyFill="1" applyBorder="1" applyAlignment="1">
      <alignment horizontal="center" wrapText="1"/>
    </xf>
    <xf numFmtId="2" fontId="5" fillId="0" borderId="28" xfId="0" applyNumberFormat="1" applyFont="1" applyFill="1" applyBorder="1" applyAlignment="1">
      <alignment horizontal="center" wrapText="1"/>
    </xf>
    <xf numFmtId="3" fontId="0" fillId="0" borderId="19" xfId="0" applyNumberFormat="1" applyFont="1" applyFill="1" applyBorder="1" applyAlignment="1">
      <alignment horizontal="center"/>
    </xf>
    <xf numFmtId="4" fontId="4" fillId="0" borderId="28" xfId="0" applyNumberFormat="1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 horizontal="center" wrapText="1"/>
    </xf>
    <xf numFmtId="4" fontId="5" fillId="0" borderId="28" xfId="0" applyNumberFormat="1" applyFont="1" applyFill="1" applyBorder="1" applyAlignment="1">
      <alignment horizontal="center" wrapText="1"/>
    </xf>
    <xf numFmtId="4" fontId="5" fillId="0" borderId="93" xfId="0" applyNumberFormat="1" applyFont="1" applyFill="1" applyBorder="1" applyAlignment="1">
      <alignment horizontal="center" wrapText="1"/>
    </xf>
    <xf numFmtId="2" fontId="4" fillId="0" borderId="28" xfId="0" applyNumberFormat="1" applyFont="1" applyBorder="1" applyAlignment="1">
      <alignment horizontal="center"/>
    </xf>
    <xf numFmtId="2" fontId="4" fillId="0" borderId="93" xfId="0" applyNumberFormat="1" applyFont="1" applyBorder="1" applyAlignment="1">
      <alignment horizontal="center"/>
    </xf>
    <xf numFmtId="3" fontId="6" fillId="0" borderId="19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wrapText="1"/>
    </xf>
    <xf numFmtId="0" fontId="5" fillId="0" borderId="51" xfId="0" applyFont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wrapText="1"/>
    </xf>
    <xf numFmtId="3" fontId="2" fillId="0" borderId="45" xfId="0" applyNumberFormat="1" applyFont="1" applyFill="1" applyBorder="1" applyAlignment="1">
      <alignment horizontal="center" wrapText="1"/>
    </xf>
    <xf numFmtId="2" fontId="5" fillId="0" borderId="30" xfId="0" applyNumberFormat="1" applyFont="1" applyFill="1" applyBorder="1" applyAlignment="1">
      <alignment horizontal="center" wrapText="1"/>
    </xf>
    <xf numFmtId="4" fontId="4" fillId="0" borderId="30" xfId="0" applyNumberFormat="1" applyFont="1" applyFill="1" applyBorder="1" applyAlignment="1">
      <alignment horizontal="center"/>
    </xf>
    <xf numFmtId="4" fontId="5" fillId="0" borderId="30" xfId="0" applyNumberFormat="1" applyFont="1" applyFill="1" applyBorder="1" applyAlignment="1">
      <alignment horizontal="center" wrapText="1"/>
    </xf>
    <xf numFmtId="4" fontId="5" fillId="0" borderId="92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 wrapText="1"/>
    </xf>
    <xf numFmtId="0" fontId="5" fillId="0" borderId="4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49" fontId="17" fillId="0" borderId="0" xfId="131" applyNumberFormat="1" applyFont="1" applyBorder="1" applyAlignment="1" applyProtection="1">
      <alignment vertical="center" wrapText="1"/>
      <protection/>
    </xf>
    <xf numFmtId="200" fontId="30" fillId="55" borderId="72" xfId="104" applyNumberFormat="1" applyFont="1" applyFill="1" applyBorder="1" applyAlignment="1">
      <alignment horizontal="center" vertical="center"/>
    </xf>
    <xf numFmtId="200" fontId="0" fillId="55" borderId="77" xfId="104" applyNumberFormat="1" applyFont="1" applyFill="1" applyBorder="1" applyAlignment="1">
      <alignment horizontal="center" vertical="center"/>
    </xf>
    <xf numFmtId="200" fontId="0" fillId="55" borderId="78" xfId="104" applyNumberFormat="1" applyFont="1" applyFill="1" applyBorder="1" applyAlignment="1">
      <alignment horizontal="center" vertical="center"/>
    </xf>
    <xf numFmtId="200" fontId="3" fillId="59" borderId="80" xfId="104" applyNumberFormat="1" applyFont="1" applyFill="1" applyBorder="1" applyAlignment="1">
      <alignment horizontal="left" vertical="center"/>
    </xf>
    <xf numFmtId="200" fontId="3" fillId="59" borderId="81" xfId="104" applyNumberFormat="1" applyFont="1" applyFill="1" applyBorder="1" applyAlignment="1">
      <alignment horizontal="left" vertical="center"/>
    </xf>
    <xf numFmtId="200" fontId="30" fillId="59" borderId="22" xfId="104" applyNumberFormat="1" applyFont="1" applyFill="1" applyBorder="1" applyAlignment="1">
      <alignment horizontal="center" vertical="center"/>
    </xf>
    <xf numFmtId="200" fontId="30" fillId="59" borderId="45" xfId="104" applyNumberFormat="1" applyFont="1" applyFill="1" applyBorder="1" applyAlignment="1">
      <alignment horizontal="center" vertical="center"/>
    </xf>
    <xf numFmtId="200" fontId="30" fillId="59" borderId="30" xfId="104" applyNumberFormat="1" applyFont="1" applyFill="1" applyBorder="1" applyAlignment="1">
      <alignment horizontal="center" vertical="center"/>
    </xf>
    <xf numFmtId="200" fontId="0" fillId="55" borderId="80" xfId="104" applyNumberFormat="1" applyFont="1" applyFill="1" applyBorder="1" applyAlignment="1">
      <alignment/>
    </xf>
    <xf numFmtId="200" fontId="0" fillId="55" borderId="63" xfId="104" applyNumberFormat="1" applyFont="1" applyFill="1" applyBorder="1" applyAlignment="1">
      <alignment/>
    </xf>
    <xf numFmtId="200" fontId="0" fillId="55" borderId="110" xfId="104" applyNumberFormat="1" applyFont="1" applyFill="1" applyBorder="1" applyAlignment="1">
      <alignment/>
    </xf>
    <xf numFmtId="200" fontId="30" fillId="59" borderId="53" xfId="104" applyNumberFormat="1" applyFont="1" applyFill="1" applyBorder="1" applyAlignment="1">
      <alignment horizontal="center" vertical="center"/>
    </xf>
    <xf numFmtId="0" fontId="3" fillId="0" borderId="29" xfId="0" applyFont="1" applyBorder="1" applyAlignment="1">
      <alignment/>
    </xf>
    <xf numFmtId="0" fontId="3" fillId="0" borderId="44" xfId="0" applyFont="1" applyBorder="1" applyAlignment="1">
      <alignment/>
    </xf>
    <xf numFmtId="0" fontId="9" fillId="0" borderId="32" xfId="0" applyFont="1" applyBorder="1" applyAlignment="1">
      <alignment horizontal="center" vertical="center" wrapText="1"/>
    </xf>
    <xf numFmtId="2" fontId="13" fillId="0" borderId="92" xfId="0" applyNumberFormat="1" applyFont="1" applyBorder="1" applyAlignment="1">
      <alignment horizontal="center"/>
    </xf>
    <xf numFmtId="2" fontId="13" fillId="0" borderId="93" xfId="0" applyNumberFormat="1" applyFont="1" applyBorder="1" applyAlignment="1">
      <alignment horizontal="center"/>
    </xf>
    <xf numFmtId="2" fontId="5" fillId="0" borderId="111" xfId="0" applyNumberFormat="1" applyFont="1" applyBorder="1" applyAlignment="1">
      <alignment horizontal="center"/>
    </xf>
    <xf numFmtId="197" fontId="9" fillId="35" borderId="85" xfId="103" applyNumberFormat="1" applyFont="1" applyFill="1" applyBorder="1" applyAlignment="1">
      <alignment horizontal="center" vertical="center"/>
    </xf>
    <xf numFmtId="3" fontId="3" fillId="57" borderId="77" xfId="102" applyNumberFormat="1" applyFont="1" applyFill="1" applyBorder="1" applyAlignment="1" applyProtection="1">
      <alignment horizontal="center"/>
      <protection/>
    </xf>
    <xf numFmtId="3" fontId="3" fillId="57" borderId="66" xfId="102" applyNumberFormat="1" applyFont="1" applyFill="1" applyBorder="1" applyAlignment="1" applyProtection="1">
      <alignment horizontal="center"/>
      <protection/>
    </xf>
    <xf numFmtId="3" fontId="3" fillId="58" borderId="79" xfId="102" applyNumberFormat="1" applyFont="1" applyFill="1" applyBorder="1" applyAlignment="1" applyProtection="1">
      <alignment horizontal="center"/>
      <protection/>
    </xf>
    <xf numFmtId="200" fontId="0" fillId="55" borderId="92" xfId="104" applyNumberFormat="1" applyFont="1" applyFill="1" applyBorder="1" applyAlignment="1">
      <alignment horizontal="center" vertical="center"/>
    </xf>
    <xf numFmtId="200" fontId="0" fillId="55" borderId="93" xfId="104" applyNumberFormat="1" applyFont="1" applyFill="1" applyBorder="1" applyAlignment="1">
      <alignment horizontal="center" vertical="center"/>
    </xf>
    <xf numFmtId="200" fontId="30" fillId="55" borderId="93" xfId="104" applyNumberFormat="1" applyFont="1" applyFill="1" applyBorder="1" applyAlignment="1">
      <alignment horizontal="center" vertical="center"/>
    </xf>
    <xf numFmtId="200" fontId="0" fillId="55" borderId="99" xfId="104" applyNumberFormat="1" applyFont="1" applyFill="1" applyBorder="1" applyAlignment="1">
      <alignment horizontal="center" vertical="center"/>
    </xf>
    <xf numFmtId="200" fontId="30" fillId="59" borderId="32" xfId="104" applyNumberFormat="1" applyFont="1" applyFill="1" applyBorder="1" applyAlignment="1">
      <alignment horizontal="center" vertical="center"/>
    </xf>
    <xf numFmtId="200" fontId="30" fillId="59" borderId="92" xfId="104" applyNumberFormat="1" applyFont="1" applyFill="1" applyBorder="1" applyAlignment="1">
      <alignment horizontal="center" vertical="center"/>
    </xf>
    <xf numFmtId="200" fontId="30" fillId="59" borderId="99" xfId="104" applyNumberFormat="1" applyFont="1" applyFill="1" applyBorder="1" applyAlignment="1">
      <alignment horizontal="center" vertical="center"/>
    </xf>
    <xf numFmtId="200" fontId="0" fillId="55" borderId="111" xfId="104" applyNumberFormat="1" applyFont="1" applyFill="1" applyBorder="1" applyAlignment="1">
      <alignment horizontal="center" vertical="center"/>
    </xf>
    <xf numFmtId="3" fontId="2" fillId="0" borderId="112" xfId="141" applyNumberFormat="1" applyFont="1" applyBorder="1" applyAlignment="1">
      <alignment horizontal="center"/>
      <protection/>
    </xf>
    <xf numFmtId="3" fontId="2" fillId="0" borderId="19" xfId="141" applyNumberFormat="1" applyFont="1" applyBorder="1" applyAlignment="1">
      <alignment horizontal="center"/>
      <protection/>
    </xf>
    <xf numFmtId="3" fontId="6" fillId="0" borderId="77" xfId="187" applyNumberFormat="1" applyFont="1" applyFill="1" applyBorder="1" applyAlignment="1">
      <alignment horizontal="center" vertical="center"/>
      <protection/>
    </xf>
    <xf numFmtId="3" fontId="6" fillId="0" borderId="74" xfId="187" applyNumberFormat="1" applyFont="1" applyFill="1" applyBorder="1" applyAlignment="1">
      <alignment horizontal="center" vertical="center"/>
      <protection/>
    </xf>
    <xf numFmtId="3" fontId="6" fillId="0" borderId="75" xfId="187" applyNumberFormat="1" applyFont="1" applyFill="1" applyBorder="1" applyAlignment="1">
      <alignment horizontal="center" vertical="center"/>
      <protection/>
    </xf>
    <xf numFmtId="3" fontId="13" fillId="0" borderId="75" xfId="183" applyNumberFormat="1" applyFont="1" applyFill="1" applyBorder="1" applyAlignment="1">
      <alignment horizontal="center"/>
      <protection/>
    </xf>
    <xf numFmtId="3" fontId="6" fillId="0" borderId="76" xfId="187" applyNumberFormat="1" applyFont="1" applyFill="1" applyBorder="1" applyAlignment="1">
      <alignment horizontal="center" vertical="center"/>
      <protection/>
    </xf>
    <xf numFmtId="3" fontId="0" fillId="0" borderId="74" xfId="183" applyNumberFormat="1" applyFont="1" applyFill="1" applyBorder="1" applyAlignment="1">
      <alignment horizontal="center"/>
      <protection/>
    </xf>
    <xf numFmtId="3" fontId="0" fillId="0" borderId="75" xfId="183" applyNumberFormat="1" applyFont="1" applyFill="1" applyBorder="1" applyAlignment="1">
      <alignment horizontal="center"/>
      <protection/>
    </xf>
    <xf numFmtId="3" fontId="0" fillId="0" borderId="87" xfId="183" applyNumberFormat="1" applyFont="1" applyFill="1" applyBorder="1" applyAlignment="1">
      <alignment horizontal="center"/>
      <protection/>
    </xf>
    <xf numFmtId="3" fontId="3" fillId="35" borderId="73" xfId="0" applyNumberFormat="1" applyFont="1" applyFill="1" applyBorder="1" applyAlignment="1">
      <alignment horizontal="center"/>
    </xf>
    <xf numFmtId="3" fontId="3" fillId="35" borderId="88" xfId="187" applyNumberFormat="1" applyFont="1" applyFill="1" applyBorder="1" applyAlignment="1">
      <alignment horizontal="center"/>
      <protection/>
    </xf>
    <xf numFmtId="0" fontId="5" fillId="0" borderId="36" xfId="0" applyFont="1" applyBorder="1" applyAlignment="1">
      <alignment horizontal="center" vertical="center" wrapText="1"/>
    </xf>
    <xf numFmtId="3" fontId="6" fillId="0" borderId="70" xfId="0" applyNumberFormat="1" applyFont="1" applyFill="1" applyBorder="1" applyAlignment="1">
      <alignment horizontal="center" wrapText="1"/>
    </xf>
    <xf numFmtId="3" fontId="6" fillId="0" borderId="71" xfId="0" applyNumberFormat="1" applyFont="1" applyFill="1" applyBorder="1" applyAlignment="1">
      <alignment horizontal="center" wrapText="1"/>
    </xf>
    <xf numFmtId="2" fontId="5" fillId="0" borderId="92" xfId="0" applyNumberFormat="1" applyFont="1" applyFill="1" applyBorder="1" applyAlignment="1">
      <alignment horizontal="center" wrapText="1"/>
    </xf>
    <xf numFmtId="2" fontId="5" fillId="0" borderId="93" xfId="0" applyNumberFormat="1" applyFont="1" applyFill="1" applyBorder="1" applyAlignment="1">
      <alignment horizontal="center" wrapText="1"/>
    </xf>
    <xf numFmtId="4" fontId="4" fillId="0" borderId="92" xfId="0" applyNumberFormat="1" applyFont="1" applyFill="1" applyBorder="1" applyAlignment="1">
      <alignment horizontal="center"/>
    </xf>
    <xf numFmtId="4" fontId="4" fillId="0" borderId="93" xfId="0" applyNumberFormat="1" applyFont="1" applyFill="1" applyBorder="1" applyAlignment="1">
      <alignment horizontal="center"/>
    </xf>
    <xf numFmtId="49" fontId="3" fillId="0" borderId="80" xfId="0" applyNumberFormat="1" applyFont="1" applyFill="1" applyBorder="1" applyAlignment="1">
      <alignment horizontal="center" wrapText="1"/>
    </xf>
    <xf numFmtId="49" fontId="3" fillId="59" borderId="110" xfId="0" applyNumberFormat="1" applyFont="1" applyFill="1" applyBorder="1" applyAlignment="1">
      <alignment horizontal="center" wrapText="1"/>
    </xf>
    <xf numFmtId="3" fontId="6" fillId="59" borderId="37" xfId="0" applyNumberFormat="1" applyFont="1" applyFill="1" applyBorder="1" applyAlignment="1">
      <alignment horizontal="center" wrapText="1"/>
    </xf>
    <xf numFmtId="3" fontId="6" fillId="59" borderId="64" xfId="0" applyNumberFormat="1" applyFont="1" applyFill="1" applyBorder="1" applyAlignment="1">
      <alignment horizontal="center" wrapText="1"/>
    </xf>
    <xf numFmtId="2" fontId="5" fillId="59" borderId="111" xfId="0" applyNumberFormat="1" applyFont="1" applyFill="1" applyBorder="1" applyAlignment="1">
      <alignment horizontal="center" wrapText="1"/>
    </xf>
    <xf numFmtId="4" fontId="4" fillId="59" borderId="111" xfId="0" applyNumberFormat="1" applyFont="1" applyFill="1" applyBorder="1" applyAlignment="1">
      <alignment horizontal="center"/>
    </xf>
    <xf numFmtId="4" fontId="5" fillId="59" borderId="111" xfId="0" applyNumberFormat="1" applyFont="1" applyFill="1" applyBorder="1" applyAlignment="1">
      <alignment horizontal="center" wrapText="1"/>
    </xf>
    <xf numFmtId="2" fontId="4" fillId="59" borderId="111" xfId="0" applyNumberFormat="1" applyFont="1" applyFill="1" applyBorder="1" applyAlignment="1">
      <alignment horizontal="center"/>
    </xf>
    <xf numFmtId="2" fontId="4" fillId="59" borderId="65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49" fontId="3" fillId="0" borderId="42" xfId="0" applyNumberFormat="1" applyFont="1" applyFill="1" applyBorder="1" applyAlignment="1">
      <alignment horizontal="center" wrapText="1"/>
    </xf>
    <xf numFmtId="49" fontId="3" fillId="0" borderId="29" xfId="0" applyNumberFormat="1" applyFont="1" applyFill="1" applyBorder="1" applyAlignment="1">
      <alignment horizontal="center" wrapText="1"/>
    </xf>
    <xf numFmtId="49" fontId="3" fillId="59" borderId="44" xfId="0" applyNumberFormat="1" applyFont="1" applyFill="1" applyBorder="1" applyAlignment="1">
      <alignment horizontal="center" wrapText="1"/>
    </xf>
    <xf numFmtId="2" fontId="5" fillId="59" borderId="69" xfId="0" applyNumberFormat="1" applyFont="1" applyFill="1" applyBorder="1" applyAlignment="1">
      <alignment horizontal="center" wrapText="1"/>
    </xf>
    <xf numFmtId="4" fontId="4" fillId="59" borderId="69" xfId="0" applyNumberFormat="1" applyFont="1" applyFill="1" applyBorder="1" applyAlignment="1">
      <alignment horizontal="center"/>
    </xf>
    <xf numFmtId="4" fontId="5" fillId="59" borderId="69" xfId="0" applyNumberFormat="1" applyFont="1" applyFill="1" applyBorder="1" applyAlignment="1">
      <alignment horizontal="center" wrapText="1"/>
    </xf>
    <xf numFmtId="2" fontId="4" fillId="59" borderId="69" xfId="0" applyNumberFormat="1" applyFont="1" applyFill="1" applyBorder="1" applyAlignment="1">
      <alignment horizontal="center"/>
    </xf>
    <xf numFmtId="3" fontId="2" fillId="59" borderId="37" xfId="0" applyNumberFormat="1" applyFont="1" applyFill="1" applyBorder="1" applyAlignment="1">
      <alignment horizontal="center" wrapText="1"/>
    </xf>
    <xf numFmtId="3" fontId="2" fillId="59" borderId="64" xfId="0" applyNumberFormat="1" applyFont="1" applyFill="1" applyBorder="1" applyAlignment="1">
      <alignment horizontal="center" wrapText="1"/>
    </xf>
    <xf numFmtId="49" fontId="3" fillId="0" borderId="48" xfId="0" applyNumberFormat="1" applyFont="1" applyBorder="1" applyAlignment="1">
      <alignment horizontal="center" vertical="center"/>
    </xf>
    <xf numFmtId="3" fontId="6" fillId="59" borderId="113" xfId="0" applyNumberFormat="1" applyFont="1" applyFill="1" applyBorder="1" applyAlignment="1">
      <alignment horizontal="center" wrapText="1"/>
    </xf>
    <xf numFmtId="49" fontId="3" fillId="0" borderId="33" xfId="0" applyNumberFormat="1" applyFont="1" applyBorder="1" applyAlignment="1">
      <alignment horizontal="center" vertical="center"/>
    </xf>
    <xf numFmtId="3" fontId="6" fillId="0" borderId="66" xfId="187" applyNumberFormat="1" applyFont="1" applyFill="1" applyBorder="1" applyAlignment="1">
      <alignment horizontal="center" vertical="center"/>
      <protection/>
    </xf>
    <xf numFmtId="3" fontId="6" fillId="0" borderId="79" xfId="187" applyNumberFormat="1" applyFont="1" applyFill="1" applyBorder="1" applyAlignment="1">
      <alignment horizontal="center" vertical="center"/>
      <protection/>
    </xf>
    <xf numFmtId="3" fontId="0" fillId="0" borderId="77" xfId="183" applyNumberFormat="1" applyFont="1" applyFill="1" applyBorder="1" applyAlignment="1">
      <alignment horizontal="center"/>
      <protection/>
    </xf>
    <xf numFmtId="3" fontId="0" fillId="0" borderId="66" xfId="183" applyNumberFormat="1" applyFont="1" applyFill="1" applyBorder="1" applyAlignment="1">
      <alignment horizontal="center"/>
      <protection/>
    </xf>
    <xf numFmtId="3" fontId="0" fillId="0" borderId="78" xfId="183" applyNumberFormat="1" applyFont="1" applyFill="1" applyBorder="1" applyAlignment="1">
      <alignment horizontal="center"/>
      <protection/>
    </xf>
    <xf numFmtId="3" fontId="3" fillId="35" borderId="85" xfId="0" applyNumberFormat="1" applyFont="1" applyFill="1" applyBorder="1" applyAlignment="1">
      <alignment horizontal="center"/>
    </xf>
    <xf numFmtId="3" fontId="3" fillId="35" borderId="86" xfId="187" applyNumberFormat="1" applyFont="1" applyFill="1" applyBorder="1" applyAlignment="1">
      <alignment horizontal="center"/>
      <protection/>
    </xf>
    <xf numFmtId="0" fontId="9" fillId="0" borderId="110" xfId="0" applyFont="1" applyBorder="1" applyAlignment="1">
      <alignment horizontal="center"/>
    </xf>
    <xf numFmtId="3" fontId="6" fillId="55" borderId="65" xfId="0" applyNumberFormat="1" applyFont="1" applyFill="1" applyBorder="1" applyAlignment="1">
      <alignment horizontal="center" wrapText="1"/>
    </xf>
    <xf numFmtId="209" fontId="3" fillId="57" borderId="53" xfId="102" applyNumberFormat="1" applyFont="1" applyFill="1" applyBorder="1" applyAlignment="1" applyProtection="1">
      <alignment horizontal="center"/>
      <protection/>
    </xf>
    <xf numFmtId="200" fontId="49" fillId="55" borderId="19" xfId="104" applyNumberFormat="1" applyFont="1" applyFill="1" applyBorder="1" applyAlignment="1">
      <alignment horizontal="center" vertical="center"/>
    </xf>
    <xf numFmtId="200" fontId="49" fillId="55" borderId="38" xfId="104" applyNumberFormat="1" applyFont="1" applyFill="1" applyBorder="1" applyAlignment="1">
      <alignment horizontal="center" vertical="center"/>
    </xf>
    <xf numFmtId="200" fontId="49" fillId="55" borderId="43" xfId="104" applyNumberFormat="1" applyFont="1" applyFill="1" applyBorder="1" applyAlignment="1">
      <alignment horizontal="center" vertical="center"/>
    </xf>
    <xf numFmtId="200" fontId="49" fillId="55" borderId="28" xfId="104" applyNumberFormat="1" applyFont="1" applyFill="1" applyBorder="1" applyAlignment="1">
      <alignment horizontal="center" vertical="center"/>
    </xf>
    <xf numFmtId="200" fontId="0" fillId="0" borderId="84" xfId="104" applyNumberFormat="1" applyFont="1" applyFill="1" applyBorder="1" applyAlignment="1">
      <alignment vertical="center"/>
    </xf>
    <xf numFmtId="200" fontId="30" fillId="0" borderId="19" xfId="104" applyNumberFormat="1" applyFont="1" applyFill="1" applyBorder="1" applyAlignment="1">
      <alignment horizontal="center" vertical="center"/>
    </xf>
    <xf numFmtId="200" fontId="30" fillId="0" borderId="38" xfId="104" applyNumberFormat="1" applyFont="1" applyFill="1" applyBorder="1" applyAlignment="1">
      <alignment horizontal="center" vertical="center"/>
    </xf>
    <xf numFmtId="200" fontId="30" fillId="0" borderId="28" xfId="104" applyNumberFormat="1" applyFont="1" applyFill="1" applyBorder="1" applyAlignment="1">
      <alignment horizontal="center" vertical="center"/>
    </xf>
    <xf numFmtId="200" fontId="49" fillId="0" borderId="19" xfId="104" applyNumberFormat="1" applyFont="1" applyFill="1" applyBorder="1" applyAlignment="1">
      <alignment horizontal="center" vertical="center"/>
    </xf>
    <xf numFmtId="200" fontId="49" fillId="0" borderId="38" xfId="104" applyNumberFormat="1" applyFont="1" applyFill="1" applyBorder="1" applyAlignment="1">
      <alignment horizontal="center" vertical="center"/>
    </xf>
    <xf numFmtId="200" fontId="49" fillId="0" borderId="28" xfId="104" applyNumberFormat="1" applyFont="1" applyFill="1" applyBorder="1" applyAlignment="1">
      <alignment horizontal="center" vertical="center"/>
    </xf>
    <xf numFmtId="200" fontId="49" fillId="0" borderId="43" xfId="104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200" fontId="30" fillId="0" borderId="93" xfId="104" applyNumberFormat="1" applyFont="1" applyFill="1" applyBorder="1" applyAlignment="1">
      <alignment horizontal="center" vertical="center"/>
    </xf>
    <xf numFmtId="200" fontId="30" fillId="0" borderId="43" xfId="104" applyNumberFormat="1" applyFont="1" applyFill="1" applyBorder="1" applyAlignment="1">
      <alignment horizontal="center" vertical="center"/>
    </xf>
    <xf numFmtId="200" fontId="104" fillId="55" borderId="63" xfId="104" applyNumberFormat="1" applyFont="1" applyFill="1" applyBorder="1" applyAlignment="1">
      <alignment vertical="center"/>
    </xf>
    <xf numFmtId="200" fontId="104" fillId="55" borderId="19" xfId="104" applyNumberFormat="1" applyFont="1" applyFill="1" applyBorder="1" applyAlignment="1">
      <alignment horizontal="center" vertical="center"/>
    </xf>
    <xf numFmtId="200" fontId="104" fillId="55" borderId="38" xfId="104" applyNumberFormat="1" applyFont="1" applyFill="1" applyBorder="1" applyAlignment="1">
      <alignment horizontal="center" vertical="center"/>
    </xf>
    <xf numFmtId="200" fontId="104" fillId="55" borderId="28" xfId="104" applyNumberFormat="1" applyFont="1" applyFill="1" applyBorder="1" applyAlignment="1">
      <alignment horizontal="center" vertical="center"/>
    </xf>
    <xf numFmtId="0" fontId="104" fillId="0" borderId="0" xfId="0" applyFont="1" applyAlignment="1">
      <alignment/>
    </xf>
    <xf numFmtId="200" fontId="104" fillId="55" borderId="43" xfId="104" applyNumberFormat="1" applyFont="1" applyFill="1" applyBorder="1" applyAlignment="1">
      <alignment horizontal="center" vertical="center"/>
    </xf>
    <xf numFmtId="200" fontId="50" fillId="0" borderId="63" xfId="104" applyNumberFormat="1" applyFont="1" applyFill="1" applyBorder="1" applyAlignment="1">
      <alignment vertical="center"/>
    </xf>
    <xf numFmtId="0" fontId="3" fillId="0" borderId="97" xfId="184" applyFont="1" applyBorder="1">
      <alignment/>
      <protection/>
    </xf>
    <xf numFmtId="3" fontId="2" fillId="0" borderId="114" xfId="141" applyNumberFormat="1" applyFont="1" applyBorder="1" applyAlignment="1">
      <alignment horizontal="center"/>
      <protection/>
    </xf>
    <xf numFmtId="4" fontId="5" fillId="0" borderId="53" xfId="0" applyNumberFormat="1" applyFont="1" applyFill="1" applyBorder="1" applyAlignment="1">
      <alignment horizontal="center" wrapText="1"/>
    </xf>
    <xf numFmtId="4" fontId="5" fillId="59" borderId="65" xfId="0" applyNumberFormat="1" applyFont="1" applyFill="1" applyBorder="1" applyAlignment="1">
      <alignment horizontal="center" wrapText="1"/>
    </xf>
    <xf numFmtId="0" fontId="12" fillId="0" borderId="0" xfId="131" applyAlignment="1" applyProtection="1">
      <alignment/>
      <protection/>
    </xf>
    <xf numFmtId="3" fontId="2" fillId="0" borderId="115" xfId="141" applyNumberFormat="1" applyFont="1" applyBorder="1" applyAlignment="1">
      <alignment horizontal="center"/>
      <protection/>
    </xf>
    <xf numFmtId="197" fontId="6" fillId="0" borderId="61" xfId="103" applyNumberFormat="1" applyFont="1" applyFill="1" applyBorder="1" applyAlignment="1">
      <alignment horizontal="left" vertical="center"/>
    </xf>
    <xf numFmtId="209" fontId="3" fillId="57" borderId="62" xfId="102" applyNumberFormat="1" applyFont="1" applyFill="1" applyBorder="1" applyAlignment="1" applyProtection="1">
      <alignment horizontal="center"/>
      <protection/>
    </xf>
    <xf numFmtId="200" fontId="0" fillId="55" borderId="68" xfId="104" applyNumberFormat="1" applyFont="1" applyFill="1" applyBorder="1" applyAlignment="1">
      <alignment vertical="center"/>
    </xf>
    <xf numFmtId="200" fontId="30" fillId="55" borderId="33" xfId="104" applyNumberFormat="1" applyFont="1" applyFill="1" applyBorder="1" applyAlignment="1">
      <alignment horizontal="center" vertical="center"/>
    </xf>
    <xf numFmtId="200" fontId="30" fillId="55" borderId="55" xfId="104" applyNumberFormat="1" applyFont="1" applyFill="1" applyBorder="1" applyAlignment="1">
      <alignment horizontal="center" vertical="center"/>
    </xf>
    <xf numFmtId="200" fontId="30" fillId="55" borderId="36" xfId="104" applyNumberFormat="1" applyFont="1" applyFill="1" applyBorder="1" applyAlignment="1">
      <alignment horizontal="center" vertical="center"/>
    </xf>
    <xf numFmtId="200" fontId="0" fillId="55" borderId="33" xfId="104" applyNumberFormat="1" applyFont="1" applyFill="1" applyBorder="1" applyAlignment="1">
      <alignment horizontal="center" vertical="center"/>
    </xf>
    <xf numFmtId="200" fontId="0" fillId="55" borderId="55" xfId="104" applyNumberFormat="1" applyFont="1" applyFill="1" applyBorder="1" applyAlignment="1">
      <alignment horizontal="center" vertical="center"/>
    </xf>
    <xf numFmtId="200" fontId="0" fillId="55" borderId="36" xfId="104" applyNumberFormat="1" applyFont="1" applyFill="1" applyBorder="1" applyAlignment="1">
      <alignment horizontal="center" vertical="center"/>
    </xf>
    <xf numFmtId="200" fontId="0" fillId="55" borderId="32" xfId="104" applyNumberFormat="1" applyFont="1" applyFill="1" applyBorder="1" applyAlignment="1">
      <alignment horizontal="center" vertical="center"/>
    </xf>
    <xf numFmtId="200" fontId="0" fillId="55" borderId="58" xfId="104" applyNumberFormat="1" applyFont="1" applyFill="1" applyBorder="1" applyAlignment="1">
      <alignment horizontal="center" vertical="center"/>
    </xf>
    <xf numFmtId="3" fontId="3" fillId="0" borderId="87" xfId="0" applyNumberFormat="1" applyFont="1" applyBorder="1" applyAlignment="1">
      <alignment horizontal="center"/>
    </xf>
    <xf numFmtId="3" fontId="2" fillId="0" borderId="116" xfId="141" applyNumberFormat="1" applyFont="1" applyBorder="1" applyAlignment="1">
      <alignment horizontal="center"/>
      <protection/>
    </xf>
    <xf numFmtId="3" fontId="2" fillId="0" borderId="117" xfId="141" applyNumberFormat="1" applyFont="1" applyBorder="1" applyAlignment="1">
      <alignment horizontal="center"/>
      <protection/>
    </xf>
    <xf numFmtId="0" fontId="3" fillId="0" borderId="23" xfId="0" applyFont="1" applyBorder="1" applyAlignment="1">
      <alignment horizontal="center" vertical="center"/>
    </xf>
    <xf numFmtId="0" fontId="0" fillId="35" borderId="55" xfId="0" applyFont="1" applyFill="1" applyBorder="1" applyAlignment="1">
      <alignment horizontal="center"/>
    </xf>
    <xf numFmtId="0" fontId="0" fillId="35" borderId="58" xfId="0" applyFont="1" applyFill="1" applyBorder="1" applyAlignment="1">
      <alignment horizontal="center"/>
    </xf>
    <xf numFmtId="0" fontId="0" fillId="35" borderId="68" xfId="0" applyFont="1" applyFill="1" applyBorder="1" applyAlignment="1">
      <alignment horizontal="center"/>
    </xf>
    <xf numFmtId="0" fontId="0" fillId="35" borderId="54" xfId="0" applyFont="1" applyFill="1" applyBorder="1" applyAlignment="1">
      <alignment horizontal="center"/>
    </xf>
    <xf numFmtId="0" fontId="0" fillId="35" borderId="31" xfId="0" applyFont="1" applyFill="1" applyBorder="1" applyAlignment="1">
      <alignment horizontal="center"/>
    </xf>
    <xf numFmtId="0" fontId="3" fillId="0" borderId="118" xfId="0" applyFont="1" applyBorder="1" applyAlignment="1">
      <alignment horizontal="center"/>
    </xf>
    <xf numFmtId="0" fontId="3" fillId="0" borderId="118" xfId="0" applyFont="1" applyFill="1" applyBorder="1" applyAlignment="1">
      <alignment horizontal="center"/>
    </xf>
    <xf numFmtId="3" fontId="6" fillId="0" borderId="66" xfId="187" applyNumberFormat="1" applyFont="1" applyFill="1" applyBorder="1" applyAlignment="1">
      <alignment horizontal="center"/>
      <protection/>
    </xf>
    <xf numFmtId="0" fontId="3" fillId="0" borderId="24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85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73" xfId="0" applyFont="1" applyBorder="1" applyAlignment="1">
      <alignment horizontal="left"/>
    </xf>
    <xf numFmtId="0" fontId="9" fillId="0" borderId="85" xfId="0" applyFont="1" applyBorder="1" applyAlignment="1">
      <alignment horizontal="left"/>
    </xf>
    <xf numFmtId="0" fontId="9" fillId="0" borderId="60" xfId="0" applyFont="1" applyBorder="1" applyAlignment="1">
      <alignment horizontal="left"/>
    </xf>
    <xf numFmtId="0" fontId="9" fillId="0" borderId="81" xfId="0" applyFont="1" applyBorder="1" applyAlignment="1">
      <alignment horizontal="center"/>
    </xf>
    <xf numFmtId="3" fontId="6" fillId="0" borderId="66" xfId="0" applyNumberFormat="1" applyFont="1" applyFill="1" applyBorder="1" applyAlignment="1">
      <alignment horizontal="center" wrapText="1"/>
    </xf>
    <xf numFmtId="3" fontId="6" fillId="55" borderId="45" xfId="0" applyNumberFormat="1" applyFont="1" applyFill="1" applyBorder="1" applyAlignment="1">
      <alignment horizontal="center" wrapText="1"/>
    </xf>
    <xf numFmtId="3" fontId="13" fillId="55" borderId="53" xfId="0" applyNumberFormat="1" applyFont="1" applyFill="1" applyBorder="1" applyAlignment="1">
      <alignment horizontal="center" wrapText="1"/>
    </xf>
    <xf numFmtId="3" fontId="13" fillId="55" borderId="43" xfId="0" applyNumberFormat="1" applyFont="1" applyFill="1" applyBorder="1" applyAlignment="1">
      <alignment horizontal="center" wrapText="1"/>
    </xf>
    <xf numFmtId="3" fontId="13" fillId="0" borderId="43" xfId="0" applyNumberFormat="1" applyFont="1" applyFill="1" applyBorder="1" applyAlignment="1">
      <alignment horizontal="center" wrapText="1"/>
    </xf>
    <xf numFmtId="3" fontId="6" fillId="0" borderId="77" xfId="0" applyNumberFormat="1" applyFont="1" applyFill="1" applyBorder="1" applyAlignment="1">
      <alignment horizontal="center" wrapText="1"/>
    </xf>
    <xf numFmtId="3" fontId="6" fillId="0" borderId="72" xfId="0" applyNumberFormat="1" applyFont="1" applyFill="1" applyBorder="1" applyAlignment="1">
      <alignment horizontal="center" wrapText="1"/>
    </xf>
    <xf numFmtId="3" fontId="13" fillId="0" borderId="79" xfId="0" applyNumberFormat="1" applyFont="1" applyFill="1" applyBorder="1" applyAlignment="1">
      <alignment horizontal="center" wrapText="1"/>
    </xf>
    <xf numFmtId="3" fontId="6" fillId="0" borderId="37" xfId="0" applyNumberFormat="1" applyFont="1" applyFill="1" applyBorder="1" applyAlignment="1">
      <alignment horizontal="center" wrapText="1"/>
    </xf>
    <xf numFmtId="3" fontId="6" fillId="55" borderId="113" xfId="0" applyNumberFormat="1" applyFont="1" applyFill="1" applyBorder="1" applyAlignment="1">
      <alignment horizontal="center" wrapText="1"/>
    </xf>
    <xf numFmtId="3" fontId="6" fillId="55" borderId="64" xfId="0" applyNumberFormat="1" applyFont="1" applyFill="1" applyBorder="1" applyAlignment="1">
      <alignment horizontal="center" wrapText="1"/>
    </xf>
    <xf numFmtId="3" fontId="2" fillId="0" borderId="37" xfId="141" applyNumberFormat="1" applyFont="1" applyBorder="1" applyAlignment="1">
      <alignment horizontal="center"/>
      <protection/>
    </xf>
    <xf numFmtId="2" fontId="4" fillId="35" borderId="86" xfId="0" applyNumberFormat="1" applyFont="1" applyFill="1" applyBorder="1" applyAlignment="1">
      <alignment horizontal="center"/>
    </xf>
    <xf numFmtId="0" fontId="9" fillId="0" borderId="61" xfId="0" applyFont="1" applyBorder="1" applyAlignment="1">
      <alignment horizontal="left"/>
    </xf>
    <xf numFmtId="3" fontId="6" fillId="0" borderId="102" xfId="187" applyNumberFormat="1" applyFont="1" applyFill="1" applyBorder="1" applyAlignment="1">
      <alignment horizontal="center"/>
      <protection/>
    </xf>
    <xf numFmtId="3" fontId="6" fillId="0" borderId="103" xfId="187" applyNumberFormat="1" applyFont="1" applyFill="1" applyBorder="1" applyAlignment="1">
      <alignment horizontal="center"/>
      <protection/>
    </xf>
    <xf numFmtId="3" fontId="6" fillId="0" borderId="62" xfId="187" applyNumberFormat="1" applyFont="1" applyFill="1" applyBorder="1" applyAlignment="1">
      <alignment horizontal="center"/>
      <protection/>
    </xf>
    <xf numFmtId="3" fontId="6" fillId="0" borderId="66" xfId="183" applyNumberFormat="1" applyFont="1" applyFill="1" applyBorder="1" applyAlignment="1">
      <alignment horizontal="center"/>
      <protection/>
    </xf>
    <xf numFmtId="3" fontId="6" fillId="0" borderId="45" xfId="183" applyNumberFormat="1" applyFont="1" applyFill="1" applyBorder="1" applyAlignment="1">
      <alignment horizontal="center"/>
      <protection/>
    </xf>
    <xf numFmtId="3" fontId="6" fillId="0" borderId="75" xfId="183" applyNumberFormat="1" applyFont="1" applyFill="1" applyBorder="1" applyAlignment="1">
      <alignment horizontal="center"/>
      <protection/>
    </xf>
    <xf numFmtId="3" fontId="6" fillId="0" borderId="103" xfId="183" applyNumberFormat="1" applyFont="1" applyFill="1" applyBorder="1" applyAlignment="1">
      <alignment horizontal="center"/>
      <protection/>
    </xf>
    <xf numFmtId="0" fontId="3" fillId="0" borderId="119" xfId="0" applyFont="1" applyFill="1" applyBorder="1" applyAlignment="1">
      <alignment horizontal="center"/>
    </xf>
    <xf numFmtId="3" fontId="6" fillId="0" borderId="120" xfId="187" applyNumberFormat="1" applyFont="1" applyFill="1" applyBorder="1" applyAlignment="1">
      <alignment horizontal="center" vertical="center"/>
      <protection/>
    </xf>
    <xf numFmtId="3" fontId="6" fillId="0" borderId="121" xfId="187" applyNumberFormat="1" applyFont="1" applyFill="1" applyBorder="1" applyAlignment="1">
      <alignment horizontal="center" vertical="center"/>
      <protection/>
    </xf>
    <xf numFmtId="3" fontId="6" fillId="0" borderId="121" xfId="187" applyNumberFormat="1" applyFont="1" applyFill="1" applyBorder="1" applyAlignment="1">
      <alignment horizontal="center"/>
      <protection/>
    </xf>
    <xf numFmtId="3" fontId="13" fillId="0" borderId="121" xfId="183" applyNumberFormat="1" applyFont="1" applyFill="1" applyBorder="1" applyAlignment="1">
      <alignment horizontal="center"/>
      <protection/>
    </xf>
    <xf numFmtId="3" fontId="6" fillId="0" borderId="122" xfId="187" applyNumberFormat="1" applyFont="1" applyFill="1" applyBorder="1" applyAlignment="1">
      <alignment horizontal="center" vertical="center"/>
      <protection/>
    </xf>
    <xf numFmtId="3" fontId="6" fillId="0" borderId="121" xfId="183" applyNumberFormat="1" applyFont="1" applyFill="1" applyBorder="1" applyAlignment="1">
      <alignment horizontal="center"/>
      <protection/>
    </xf>
    <xf numFmtId="0" fontId="3" fillId="0" borderId="61" xfId="0" applyFont="1" applyBorder="1" applyAlignment="1">
      <alignment horizontal="center"/>
    </xf>
    <xf numFmtId="3" fontId="0" fillId="0" borderId="102" xfId="183" applyNumberFormat="1" applyFont="1" applyFill="1" applyBorder="1" applyAlignment="1">
      <alignment horizontal="center"/>
      <protection/>
    </xf>
    <xf numFmtId="3" fontId="0" fillId="0" borderId="103" xfId="183" applyNumberFormat="1" applyFont="1" applyFill="1" applyBorder="1" applyAlignment="1">
      <alignment horizontal="center"/>
      <protection/>
    </xf>
    <xf numFmtId="3" fontId="0" fillId="0" borderId="123" xfId="0" applyNumberFormat="1" applyFont="1" applyBorder="1" applyAlignment="1">
      <alignment horizontal="center"/>
    </xf>
    <xf numFmtId="3" fontId="3" fillId="35" borderId="61" xfId="0" applyNumberFormat="1" applyFont="1" applyFill="1" applyBorder="1" applyAlignment="1">
      <alignment horizontal="center"/>
    </xf>
    <xf numFmtId="3" fontId="0" fillId="0" borderId="123" xfId="183" applyNumberFormat="1" applyFont="1" applyFill="1" applyBorder="1" applyAlignment="1">
      <alignment horizontal="center"/>
      <protection/>
    </xf>
    <xf numFmtId="3" fontId="3" fillId="35" borderId="59" xfId="187" applyNumberFormat="1" applyFont="1" applyFill="1" applyBorder="1" applyAlignment="1">
      <alignment horizontal="center"/>
      <protection/>
    </xf>
    <xf numFmtId="2" fontId="4" fillId="0" borderId="124" xfId="0" applyNumberFormat="1" applyFont="1" applyBorder="1" applyAlignment="1">
      <alignment horizontal="center"/>
    </xf>
    <xf numFmtId="3" fontId="2" fillId="59" borderId="125" xfId="0" applyNumberFormat="1" applyFont="1" applyFill="1" applyBorder="1" applyAlignment="1">
      <alignment horizontal="center" wrapText="1"/>
    </xf>
    <xf numFmtId="2" fontId="4" fillId="0" borderId="126" xfId="0" applyNumberFormat="1" applyFont="1" applyBorder="1" applyAlignment="1">
      <alignment horizontal="center"/>
    </xf>
    <xf numFmtId="4" fontId="5" fillId="0" borderId="62" xfId="0" applyNumberFormat="1" applyFont="1" applyFill="1" applyBorder="1" applyAlignment="1">
      <alignment horizontal="center" wrapText="1"/>
    </xf>
    <xf numFmtId="4" fontId="5" fillId="0" borderId="123" xfId="0" applyNumberFormat="1" applyFont="1" applyFill="1" applyBorder="1" applyAlignment="1">
      <alignment horizontal="center" wrapText="1"/>
    </xf>
    <xf numFmtId="4" fontId="5" fillId="0" borderId="109" xfId="0" applyNumberFormat="1" applyFont="1" applyFill="1" applyBorder="1" applyAlignment="1">
      <alignment horizontal="center" wrapText="1"/>
    </xf>
    <xf numFmtId="49" fontId="53" fillId="0" borderId="0" xfId="0" applyNumberFormat="1" applyFont="1" applyBorder="1" applyAlignment="1">
      <alignment horizontal="center" vertical="center" wrapText="1"/>
    </xf>
    <xf numFmtId="49" fontId="3" fillId="0" borderId="127" xfId="0" applyNumberFormat="1" applyFont="1" applyBorder="1" applyAlignment="1">
      <alignment vertical="center" wrapText="1"/>
    </xf>
    <xf numFmtId="0" fontId="3" fillId="0" borderId="61" xfId="0" applyFont="1" applyBorder="1" applyAlignment="1">
      <alignment/>
    </xf>
    <xf numFmtId="3" fontId="2" fillId="0" borderId="102" xfId="0" applyNumberFormat="1" applyFont="1" applyBorder="1" applyAlignment="1">
      <alignment horizontal="center"/>
    </xf>
    <xf numFmtId="3" fontId="5" fillId="0" borderId="123" xfId="183" applyNumberFormat="1" applyFont="1" applyFill="1" applyBorder="1" applyAlignment="1">
      <alignment horizontal="center"/>
      <protection/>
    </xf>
    <xf numFmtId="3" fontId="6" fillId="0" borderId="102" xfId="183" applyNumberFormat="1" applyFont="1" applyFill="1" applyBorder="1" applyAlignment="1">
      <alignment horizontal="center"/>
      <protection/>
    </xf>
    <xf numFmtId="0" fontId="3" fillId="0" borderId="123" xfId="0" applyFont="1" applyBorder="1" applyAlignment="1">
      <alignment horizontal="center"/>
    </xf>
    <xf numFmtId="3" fontId="3" fillId="0" borderId="123" xfId="0" applyNumberFormat="1" applyFont="1" applyBorder="1" applyAlignment="1">
      <alignment horizontal="center"/>
    </xf>
    <xf numFmtId="0" fontId="3" fillId="0" borderId="119" xfId="0" applyFont="1" applyBorder="1" applyAlignment="1">
      <alignment horizontal="center"/>
    </xf>
    <xf numFmtId="3" fontId="6" fillId="0" borderId="120" xfId="183" applyNumberFormat="1" applyFont="1" applyFill="1" applyBorder="1" applyAlignment="1">
      <alignment horizontal="center"/>
      <protection/>
    </xf>
    <xf numFmtId="49" fontId="3" fillId="0" borderId="118" xfId="0" applyNumberFormat="1" applyFont="1" applyFill="1" applyBorder="1" applyAlignment="1">
      <alignment horizontal="center" wrapText="1"/>
    </xf>
    <xf numFmtId="3" fontId="2" fillId="0" borderId="66" xfId="0" applyNumberFormat="1" applyFont="1" applyFill="1" applyBorder="1" applyAlignment="1">
      <alignment horizontal="center" wrapText="1"/>
    </xf>
    <xf numFmtId="2" fontId="5" fillId="0" borderId="78" xfId="0" applyNumberFormat="1" applyFont="1" applyFill="1" applyBorder="1" applyAlignment="1">
      <alignment horizontal="center" wrapText="1"/>
    </xf>
    <xf numFmtId="3" fontId="0" fillId="0" borderId="77" xfId="0" applyNumberFormat="1" applyFont="1" applyFill="1" applyBorder="1" applyAlignment="1">
      <alignment horizontal="center"/>
    </xf>
    <xf numFmtId="4" fontId="4" fillId="0" borderId="78" xfId="0" applyNumberFormat="1" applyFont="1" applyFill="1" applyBorder="1" applyAlignment="1">
      <alignment horizontal="center"/>
    </xf>
    <xf numFmtId="3" fontId="2" fillId="0" borderId="77" xfId="0" applyNumberFormat="1" applyFont="1" applyFill="1" applyBorder="1" applyAlignment="1">
      <alignment horizontal="center" wrapText="1"/>
    </xf>
    <xf numFmtId="4" fontId="5" fillId="0" borderId="78" xfId="0" applyNumberFormat="1" applyFont="1" applyFill="1" applyBorder="1" applyAlignment="1">
      <alignment horizontal="center" wrapText="1"/>
    </xf>
    <xf numFmtId="2" fontId="4" fillId="0" borderId="78" xfId="0" applyNumberFormat="1" applyFont="1" applyBorder="1" applyAlignment="1">
      <alignment horizontal="center"/>
    </xf>
    <xf numFmtId="2" fontId="4" fillId="0" borderId="99" xfId="0" applyNumberFormat="1" applyFont="1" applyBorder="1" applyAlignment="1">
      <alignment horizontal="center"/>
    </xf>
    <xf numFmtId="49" fontId="3" fillId="59" borderId="128" xfId="0" applyNumberFormat="1" applyFont="1" applyFill="1" applyBorder="1" applyAlignment="1">
      <alignment horizontal="center" wrapText="1"/>
    </xf>
    <xf numFmtId="3" fontId="6" fillId="59" borderId="129" xfId="0" applyNumberFormat="1" applyFont="1" applyFill="1" applyBorder="1" applyAlignment="1">
      <alignment horizontal="center" wrapText="1"/>
    </xf>
    <xf numFmtId="3" fontId="6" fillId="59" borderId="130" xfId="0" applyNumberFormat="1" applyFont="1" applyFill="1" applyBorder="1" applyAlignment="1">
      <alignment horizontal="center" wrapText="1"/>
    </xf>
    <xf numFmtId="2" fontId="5" fillId="59" borderId="131" xfId="0" applyNumberFormat="1" applyFont="1" applyFill="1" applyBorder="1" applyAlignment="1">
      <alignment horizontal="center" wrapText="1"/>
    </xf>
    <xf numFmtId="4" fontId="4" fillId="59" borderId="131" xfId="0" applyNumberFormat="1" applyFont="1" applyFill="1" applyBorder="1" applyAlignment="1">
      <alignment horizontal="center"/>
    </xf>
    <xf numFmtId="4" fontId="5" fillId="59" borderId="131" xfId="0" applyNumberFormat="1" applyFont="1" applyFill="1" applyBorder="1" applyAlignment="1">
      <alignment horizontal="center" wrapText="1"/>
    </xf>
    <xf numFmtId="2" fontId="4" fillId="59" borderId="131" xfId="0" applyNumberFormat="1" applyFont="1" applyFill="1" applyBorder="1" applyAlignment="1">
      <alignment horizontal="center"/>
    </xf>
    <xf numFmtId="2" fontId="4" fillId="59" borderId="132" xfId="0" applyNumberFormat="1" applyFont="1" applyFill="1" applyBorder="1" applyAlignment="1">
      <alignment horizontal="center"/>
    </xf>
    <xf numFmtId="2" fontId="4" fillId="59" borderId="133" xfId="0" applyNumberFormat="1" applyFont="1" applyFill="1" applyBorder="1" applyAlignment="1">
      <alignment horizontal="center"/>
    </xf>
    <xf numFmtId="2" fontId="4" fillId="0" borderId="123" xfId="0" applyNumberFormat="1" applyFont="1" applyBorder="1" applyAlignment="1">
      <alignment horizontal="center"/>
    </xf>
    <xf numFmtId="3" fontId="2" fillId="59" borderId="113" xfId="0" applyNumberFormat="1" applyFont="1" applyFill="1" applyBorder="1" applyAlignment="1">
      <alignment horizontal="center" wrapText="1"/>
    </xf>
    <xf numFmtId="49" fontId="3" fillId="0" borderId="31" xfId="0" applyNumberFormat="1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 wrapText="1"/>
    </xf>
    <xf numFmtId="2" fontId="4" fillId="0" borderId="45" xfId="0" applyNumberFormat="1" applyFont="1" applyBorder="1" applyAlignment="1">
      <alignment horizontal="center"/>
    </xf>
    <xf numFmtId="2" fontId="4" fillId="0" borderId="38" xfId="0" applyNumberFormat="1" applyFont="1" applyBorder="1" applyAlignment="1">
      <alignment horizontal="center"/>
    </xf>
    <xf numFmtId="2" fontId="4" fillId="0" borderId="103" xfId="0" applyNumberFormat="1" applyFont="1" applyBorder="1" applyAlignment="1">
      <alignment horizontal="center"/>
    </xf>
    <xf numFmtId="2" fontId="4" fillId="59" borderId="64" xfId="0" applyNumberFormat="1" applyFont="1" applyFill="1" applyBorder="1" applyAlignment="1">
      <alignment horizontal="center"/>
    </xf>
    <xf numFmtId="3" fontId="2" fillId="0" borderId="37" xfId="0" applyNumberFormat="1" applyFont="1" applyBorder="1" applyAlignment="1">
      <alignment horizontal="center"/>
    </xf>
    <xf numFmtId="3" fontId="5" fillId="0" borderId="69" xfId="183" applyNumberFormat="1" applyFont="1" applyFill="1" applyBorder="1" applyAlignment="1">
      <alignment horizontal="center"/>
      <protection/>
    </xf>
    <xf numFmtId="10" fontId="4" fillId="35" borderId="134" xfId="0" applyNumberFormat="1" applyFont="1" applyFill="1" applyBorder="1" applyAlignment="1">
      <alignment horizontal="center"/>
    </xf>
    <xf numFmtId="0" fontId="3" fillId="0" borderId="1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3" fontId="54" fillId="15" borderId="136" xfId="0" applyNumberFormat="1" applyFont="1" applyFill="1" applyBorder="1" applyAlignment="1">
      <alignment wrapText="1"/>
    </xf>
    <xf numFmtId="3" fontId="54" fillId="15" borderId="38" xfId="0" applyNumberFormat="1" applyFont="1" applyFill="1" applyBorder="1" applyAlignment="1">
      <alignment wrapText="1"/>
    </xf>
    <xf numFmtId="3" fontId="54" fillId="15" borderId="137" xfId="0" applyNumberFormat="1" applyFont="1" applyFill="1" applyBorder="1" applyAlignment="1">
      <alignment horizontal="right" wrapText="1"/>
    </xf>
    <xf numFmtId="3" fontId="3" fillId="35" borderId="138" xfId="0" applyNumberFormat="1" applyFont="1" applyFill="1" applyBorder="1" applyAlignment="1">
      <alignment horizontal="center"/>
    </xf>
    <xf numFmtId="3" fontId="3" fillId="35" borderId="139" xfId="187" applyNumberFormat="1" applyFont="1" applyFill="1" applyBorder="1" applyAlignment="1">
      <alignment horizontal="center"/>
      <protection/>
    </xf>
    <xf numFmtId="3" fontId="3" fillId="0" borderId="30" xfId="0" applyNumberFormat="1" applyFont="1" applyBorder="1" applyAlignment="1">
      <alignment horizontal="center"/>
    </xf>
    <xf numFmtId="3" fontId="3" fillId="0" borderId="140" xfId="0" applyNumberFormat="1" applyFont="1" applyBorder="1" applyAlignment="1">
      <alignment horizontal="center"/>
    </xf>
    <xf numFmtId="3" fontId="5" fillId="0" borderId="140" xfId="183" applyNumberFormat="1" applyFont="1" applyFill="1" applyBorder="1" applyAlignment="1">
      <alignment horizontal="center"/>
      <protection/>
    </xf>
    <xf numFmtId="3" fontId="0" fillId="0" borderId="0" xfId="0" applyNumberFormat="1" applyAlignment="1">
      <alignment/>
    </xf>
    <xf numFmtId="0" fontId="3" fillId="0" borderId="141" xfId="0" applyFont="1" applyBorder="1" applyAlignment="1">
      <alignment horizontal="center"/>
    </xf>
    <xf numFmtId="3" fontId="6" fillId="0" borderId="48" xfId="183" applyNumberFormat="1" applyFont="1" applyFill="1" applyBorder="1" applyAlignment="1">
      <alignment horizontal="center"/>
      <protection/>
    </xf>
    <xf numFmtId="0" fontId="15" fillId="0" borderId="19" xfId="131" applyFont="1" applyBorder="1" applyAlignment="1" applyProtection="1">
      <alignment horizontal="left"/>
      <protection/>
    </xf>
    <xf numFmtId="0" fontId="15" fillId="0" borderId="38" xfId="131" applyFont="1" applyBorder="1" applyAlignment="1" applyProtection="1">
      <alignment horizontal="left"/>
      <protection/>
    </xf>
    <xf numFmtId="0" fontId="15" fillId="0" borderId="43" xfId="131" applyFont="1" applyBorder="1" applyAlignment="1" applyProtection="1">
      <alignment horizontal="left"/>
      <protection/>
    </xf>
    <xf numFmtId="0" fontId="15" fillId="0" borderId="37" xfId="131" applyFont="1" applyBorder="1" applyAlignment="1" applyProtection="1">
      <alignment horizontal="left"/>
      <protection/>
    </xf>
    <xf numFmtId="0" fontId="15" fillId="0" borderId="64" xfId="131" applyFont="1" applyBorder="1" applyAlignment="1" applyProtection="1">
      <alignment horizontal="left"/>
      <protection/>
    </xf>
    <xf numFmtId="0" fontId="15" fillId="0" borderId="65" xfId="131" applyFont="1" applyBorder="1" applyAlignment="1" applyProtection="1">
      <alignment horizontal="left"/>
      <protection/>
    </xf>
    <xf numFmtId="0" fontId="4" fillId="0" borderId="0" xfId="0" applyFont="1" applyAlignment="1">
      <alignment horizontal="left"/>
    </xf>
    <xf numFmtId="0" fontId="3" fillId="0" borderId="142" xfId="0" applyFont="1" applyBorder="1" applyAlignment="1">
      <alignment horizontal="center"/>
    </xf>
    <xf numFmtId="0" fontId="3" fillId="0" borderId="143" xfId="0" applyFont="1" applyBorder="1" applyAlignment="1">
      <alignment horizontal="center"/>
    </xf>
    <xf numFmtId="0" fontId="3" fillId="0" borderId="144" xfId="0" applyFont="1" applyBorder="1" applyAlignment="1">
      <alignment horizontal="center"/>
    </xf>
    <xf numFmtId="0" fontId="9" fillId="0" borderId="145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9" fillId="0" borderId="146" xfId="0" applyFont="1" applyBorder="1" applyAlignment="1">
      <alignment horizontal="center"/>
    </xf>
    <xf numFmtId="0" fontId="9" fillId="0" borderId="147" xfId="0" applyFont="1" applyBorder="1" applyAlignment="1">
      <alignment horizontal="center"/>
    </xf>
    <xf numFmtId="0" fontId="9" fillId="0" borderId="148" xfId="0" applyFont="1" applyBorder="1" applyAlignment="1">
      <alignment horizontal="center"/>
    </xf>
    <xf numFmtId="0" fontId="9" fillId="0" borderId="149" xfId="0" applyFont="1" applyBorder="1" applyAlignment="1">
      <alignment horizontal="center" vertical="center" wrapText="1"/>
    </xf>
    <xf numFmtId="0" fontId="9" fillId="0" borderId="103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150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9" fillId="0" borderId="79" xfId="0" applyFont="1" applyBorder="1" applyAlignment="1">
      <alignment horizontal="center" vertical="center" wrapText="1"/>
    </xf>
    <xf numFmtId="0" fontId="9" fillId="55" borderId="42" xfId="0" applyFont="1" applyFill="1" applyBorder="1" applyAlignment="1">
      <alignment horizontal="center" vertical="center" wrapText="1"/>
    </xf>
    <xf numFmtId="0" fontId="9" fillId="55" borderId="118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8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86" xfId="0" applyFont="1" applyBorder="1" applyAlignment="1">
      <alignment horizontal="center" vertical="center" wrapText="1"/>
    </xf>
    <xf numFmtId="0" fontId="9" fillId="0" borderId="151" xfId="0" applyFont="1" applyBorder="1" applyAlignment="1">
      <alignment horizontal="center"/>
    </xf>
    <xf numFmtId="0" fontId="9" fillId="0" borderId="152" xfId="0" applyFont="1" applyBorder="1" applyAlignment="1">
      <alignment horizontal="center"/>
    </xf>
    <xf numFmtId="0" fontId="9" fillId="0" borderId="140" xfId="0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0" fillId="0" borderId="145" xfId="0" applyBorder="1" applyAlignment="1">
      <alignment horizontal="center"/>
    </xf>
    <xf numFmtId="0" fontId="9" fillId="0" borderId="153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154" xfId="0" applyFont="1" applyBorder="1" applyAlignment="1">
      <alignment horizontal="center" vertical="center"/>
    </xf>
    <xf numFmtId="0" fontId="9" fillId="0" borderId="152" xfId="0" applyFont="1" applyBorder="1" applyAlignment="1">
      <alignment horizontal="center" vertical="center"/>
    </xf>
    <xf numFmtId="0" fontId="9" fillId="0" borderId="124" xfId="0" applyFont="1" applyBorder="1" applyAlignment="1">
      <alignment horizontal="center" vertical="center"/>
    </xf>
    <xf numFmtId="0" fontId="3" fillId="0" borderId="146" xfId="0" applyFont="1" applyBorder="1" applyAlignment="1">
      <alignment horizontal="center"/>
    </xf>
    <xf numFmtId="0" fontId="3" fillId="0" borderId="147" xfId="0" applyFont="1" applyBorder="1" applyAlignment="1">
      <alignment horizontal="center"/>
    </xf>
    <xf numFmtId="0" fontId="3" fillId="0" borderId="148" xfId="0" applyFont="1" applyBorder="1" applyAlignment="1">
      <alignment horizontal="center"/>
    </xf>
    <xf numFmtId="197" fontId="9" fillId="35" borderId="62" xfId="103" applyNumberFormat="1" applyFont="1" applyFill="1" applyBorder="1" applyAlignment="1">
      <alignment horizontal="center" vertical="center" wrapText="1"/>
    </xf>
    <xf numFmtId="197" fontId="9" fillId="35" borderId="79" xfId="103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4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55" xfId="0" applyFont="1" applyBorder="1" applyAlignment="1">
      <alignment horizontal="center" vertical="center"/>
    </xf>
    <xf numFmtId="197" fontId="9" fillId="0" borderId="156" xfId="103" applyNumberFormat="1" applyFont="1" applyFill="1" applyBorder="1" applyAlignment="1">
      <alignment horizontal="center" vertical="center"/>
    </xf>
    <xf numFmtId="197" fontId="9" fillId="0" borderId="118" xfId="103" applyNumberFormat="1" applyFont="1" applyFill="1" applyBorder="1" applyAlignment="1">
      <alignment horizontal="center" vertical="center"/>
    </xf>
    <xf numFmtId="197" fontId="9" fillId="0" borderId="103" xfId="103" applyNumberFormat="1" applyFont="1" applyFill="1" applyBorder="1" applyAlignment="1">
      <alignment horizontal="center" vertical="center" wrapText="1"/>
    </xf>
    <xf numFmtId="197" fontId="9" fillId="0" borderId="66" xfId="103" applyNumberFormat="1" applyFont="1" applyFill="1" applyBorder="1" applyAlignment="1">
      <alignment horizontal="center" vertical="center"/>
    </xf>
    <xf numFmtId="0" fontId="3" fillId="0" borderId="156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197" fontId="9" fillId="0" borderId="103" xfId="103" applyNumberFormat="1" applyFont="1" applyFill="1" applyBorder="1" applyAlignment="1">
      <alignment horizontal="center" vertical="center"/>
    </xf>
    <xf numFmtId="0" fontId="7" fillId="0" borderId="154" xfId="187" applyFont="1" applyFill="1" applyBorder="1" applyAlignment="1">
      <alignment horizontal="center" vertical="center" wrapText="1"/>
      <protection/>
    </xf>
    <xf numFmtId="0" fontId="7" fillId="0" borderId="152" xfId="187" applyFont="1" applyFill="1" applyBorder="1" applyAlignment="1">
      <alignment horizontal="center" vertical="center" wrapText="1"/>
      <protection/>
    </xf>
    <xf numFmtId="0" fontId="7" fillId="0" borderId="124" xfId="187" applyFont="1" applyFill="1" applyBorder="1" applyAlignment="1">
      <alignment horizontal="center" vertical="center" wrapText="1"/>
      <protection/>
    </xf>
    <xf numFmtId="197" fontId="9" fillId="0" borderId="55" xfId="103" applyNumberFormat="1" applyFont="1" applyFill="1" applyBorder="1" applyAlignment="1">
      <alignment horizontal="center" vertical="center"/>
    </xf>
    <xf numFmtId="197" fontId="9" fillId="0" borderId="152" xfId="103" applyNumberFormat="1" applyFont="1" applyFill="1" applyBorder="1" applyAlignment="1">
      <alignment horizontal="center" vertical="center"/>
    </xf>
    <xf numFmtId="0" fontId="3" fillId="0" borderId="118" xfId="0" applyFont="1" applyBorder="1" applyAlignment="1">
      <alignment horizontal="center" vertical="center"/>
    </xf>
    <xf numFmtId="197" fontId="9" fillId="0" borderId="108" xfId="103" applyNumberFormat="1" applyFont="1" applyFill="1" applyBorder="1" applyAlignment="1">
      <alignment horizontal="center" vertical="center"/>
    </xf>
    <xf numFmtId="197" fontId="9" fillId="0" borderId="72" xfId="103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9" fillId="0" borderId="34" xfId="0" applyFont="1" applyBorder="1" applyAlignment="1">
      <alignment horizontal="center"/>
    </xf>
    <xf numFmtId="0" fontId="9" fillId="0" borderId="90" xfId="0" applyFont="1" applyBorder="1" applyAlignment="1">
      <alignment horizontal="center"/>
    </xf>
    <xf numFmtId="0" fontId="3" fillId="0" borderId="157" xfId="0" applyFont="1" applyBorder="1" applyAlignment="1">
      <alignment horizontal="center"/>
    </xf>
    <xf numFmtId="0" fontId="3" fillId="0" borderId="158" xfId="0" applyFont="1" applyBorder="1" applyAlignment="1">
      <alignment horizontal="center"/>
    </xf>
    <xf numFmtId="0" fontId="3" fillId="0" borderId="159" xfId="0" applyFont="1" applyBorder="1" applyAlignment="1">
      <alignment horizontal="center"/>
    </xf>
    <xf numFmtId="0" fontId="7" fillId="0" borderId="83" xfId="187" applyFont="1" applyFill="1" applyBorder="1" applyAlignment="1">
      <alignment horizontal="center" vertical="center" wrapText="1"/>
      <protection/>
    </xf>
    <xf numFmtId="0" fontId="7" fillId="0" borderId="160" xfId="187" applyFont="1" applyFill="1" applyBorder="1" applyAlignment="1">
      <alignment horizontal="center" vertical="center"/>
      <protection/>
    </xf>
    <xf numFmtId="0" fontId="7" fillId="0" borderId="161" xfId="187" applyFont="1" applyFill="1" applyBorder="1" applyAlignment="1">
      <alignment horizontal="center" vertical="center"/>
      <protection/>
    </xf>
    <xf numFmtId="0" fontId="3" fillId="0" borderId="52" xfId="0" applyFont="1" applyBorder="1" applyAlignment="1">
      <alignment horizontal="center" vertical="center"/>
    </xf>
    <xf numFmtId="0" fontId="3" fillId="0" borderId="141" xfId="0" applyFont="1" applyBorder="1" applyAlignment="1">
      <alignment horizontal="center" vertical="center"/>
    </xf>
    <xf numFmtId="0" fontId="3" fillId="0" borderId="162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163" xfId="0" applyFont="1" applyBorder="1" applyAlignment="1">
      <alignment horizontal="center" vertical="center"/>
    </xf>
    <xf numFmtId="0" fontId="7" fillId="0" borderId="164" xfId="187" applyFont="1" applyFill="1" applyBorder="1" applyAlignment="1">
      <alignment horizontal="center" vertical="center" wrapText="1"/>
      <protection/>
    </xf>
    <xf numFmtId="0" fontId="7" fillId="0" borderId="40" xfId="187" applyFont="1" applyFill="1" applyBorder="1" applyAlignment="1">
      <alignment horizontal="center" vertical="center" wrapText="1"/>
      <protection/>
    </xf>
    <xf numFmtId="0" fontId="7" fillId="0" borderId="41" xfId="187" applyFont="1" applyFill="1" applyBorder="1" applyAlignment="1">
      <alignment horizontal="center" vertical="center" wrapText="1"/>
      <protection/>
    </xf>
    <xf numFmtId="0" fontId="7" fillId="0" borderId="54" xfId="187" applyFont="1" applyFill="1" applyBorder="1" applyAlignment="1">
      <alignment horizontal="center" vertical="center"/>
      <protection/>
    </xf>
    <xf numFmtId="0" fontId="7" fillId="0" borderId="160" xfId="187" applyFont="1" applyFill="1" applyBorder="1" applyAlignment="1">
      <alignment horizontal="center" vertical="center" wrapText="1"/>
      <protection/>
    </xf>
    <xf numFmtId="0" fontId="7" fillId="0" borderId="161" xfId="187" applyFont="1" applyFill="1" applyBorder="1" applyAlignment="1">
      <alignment horizontal="center" vertical="center" wrapText="1"/>
      <protection/>
    </xf>
    <xf numFmtId="0" fontId="7" fillId="0" borderId="165" xfId="187" applyFont="1" applyFill="1" applyBorder="1" applyAlignment="1">
      <alignment horizontal="center" vertical="center" wrapText="1"/>
      <protection/>
    </xf>
    <xf numFmtId="0" fontId="7" fillId="0" borderId="166" xfId="187" applyFont="1" applyFill="1" applyBorder="1" applyAlignment="1">
      <alignment horizontal="center" vertical="center" wrapText="1"/>
      <protection/>
    </xf>
    <xf numFmtId="0" fontId="7" fillId="0" borderId="167" xfId="187" applyFont="1" applyFill="1" applyBorder="1" applyAlignment="1">
      <alignment horizontal="center" vertical="center" wrapText="1"/>
      <protection/>
    </xf>
    <xf numFmtId="0" fontId="3" fillId="0" borderId="165" xfId="0" applyFont="1" applyBorder="1" applyAlignment="1">
      <alignment horizontal="center" vertical="center"/>
    </xf>
    <xf numFmtId="0" fontId="3" fillId="0" borderId="145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55" xfId="0" applyFont="1" applyBorder="1" applyAlignment="1">
      <alignment horizontal="center" vertical="center"/>
    </xf>
    <xf numFmtId="0" fontId="9" fillId="0" borderId="118" xfId="0" applyFont="1" applyBorder="1" applyAlignment="1">
      <alignment horizontal="center" vertical="center"/>
    </xf>
    <xf numFmtId="0" fontId="9" fillId="0" borderId="156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3" fillId="0" borderId="145" xfId="0" applyFont="1" applyFill="1" applyBorder="1" applyAlignment="1">
      <alignment horizontal="center"/>
    </xf>
    <xf numFmtId="0" fontId="3" fillId="0" borderId="80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9" fillId="0" borderId="68" xfId="183" applyFont="1" applyFill="1" applyBorder="1" applyAlignment="1">
      <alignment horizontal="center" vertical="center"/>
      <protection/>
    </xf>
    <xf numFmtId="0" fontId="9" fillId="0" borderId="67" xfId="183" applyFont="1" applyFill="1" applyBorder="1" applyAlignment="1">
      <alignment horizontal="center" vertical="center"/>
      <protection/>
    </xf>
    <xf numFmtId="0" fontId="9" fillId="0" borderId="165" xfId="183" applyFont="1" applyFill="1" applyBorder="1" applyAlignment="1">
      <alignment horizontal="center" vertical="center"/>
      <protection/>
    </xf>
    <xf numFmtId="0" fontId="7" fillId="0" borderId="83" xfId="183" applyFont="1" applyFill="1" applyBorder="1" applyAlignment="1">
      <alignment horizontal="center" vertical="center"/>
      <protection/>
    </xf>
    <xf numFmtId="0" fontId="7" fillId="0" borderId="160" xfId="183" applyFont="1" applyFill="1" applyBorder="1" applyAlignment="1">
      <alignment horizontal="center" vertical="center"/>
      <protection/>
    </xf>
    <xf numFmtId="0" fontId="7" fillId="0" borderId="161" xfId="183" applyFont="1" applyFill="1" applyBorder="1" applyAlignment="1">
      <alignment horizontal="center" vertical="center"/>
      <protection/>
    </xf>
    <xf numFmtId="0" fontId="9" fillId="0" borderId="52" xfId="183" applyFont="1" applyFill="1" applyBorder="1" applyAlignment="1">
      <alignment horizontal="center" vertical="center"/>
      <protection/>
    </xf>
    <xf numFmtId="0" fontId="9" fillId="0" borderId="162" xfId="183" applyFont="1" applyFill="1" applyBorder="1" applyAlignment="1">
      <alignment horizontal="center" vertical="center"/>
      <protection/>
    </xf>
    <xf numFmtId="0" fontId="9" fillId="0" borderId="135" xfId="183" applyFont="1" applyFill="1" applyBorder="1" applyAlignment="1">
      <alignment horizontal="center" vertical="center"/>
      <protection/>
    </xf>
    <xf numFmtId="0" fontId="9" fillId="0" borderId="138" xfId="183" applyFont="1" applyFill="1" applyBorder="1" applyAlignment="1">
      <alignment horizontal="center" vertical="center"/>
      <protection/>
    </xf>
    <xf numFmtId="0" fontId="9" fillId="0" borderId="23" xfId="183" applyFont="1" applyFill="1" applyBorder="1" applyAlignment="1">
      <alignment horizontal="center" vertical="center"/>
      <protection/>
    </xf>
    <xf numFmtId="0" fontId="9" fillId="0" borderId="40" xfId="183" applyFont="1" applyFill="1" applyBorder="1" applyAlignment="1">
      <alignment horizontal="center" vertical="center"/>
      <protection/>
    </xf>
    <xf numFmtId="0" fontId="9" fillId="0" borderId="90" xfId="183" applyFont="1" applyFill="1" applyBorder="1" applyAlignment="1">
      <alignment horizontal="center" vertical="center"/>
      <protection/>
    </xf>
    <xf numFmtId="0" fontId="5" fillId="35" borderId="24" xfId="187" applyFont="1" applyFill="1" applyBorder="1" applyAlignment="1">
      <alignment horizontal="center" wrapText="1"/>
      <protection/>
    </xf>
    <xf numFmtId="0" fontId="5" fillId="35" borderId="73" xfId="187" applyFont="1" applyFill="1" applyBorder="1" applyAlignment="1">
      <alignment horizontal="center" wrapText="1"/>
      <protection/>
    </xf>
    <xf numFmtId="0" fontId="9" fillId="0" borderId="160" xfId="183" applyFont="1" applyFill="1" applyBorder="1" applyAlignment="1">
      <alignment horizontal="center" vertical="center"/>
      <protection/>
    </xf>
    <xf numFmtId="0" fontId="9" fillId="0" borderId="168" xfId="183" applyFont="1" applyFill="1" applyBorder="1" applyAlignment="1">
      <alignment horizontal="center" vertical="center"/>
      <protection/>
    </xf>
    <xf numFmtId="0" fontId="5" fillId="35" borderId="169" xfId="187" applyFont="1" applyFill="1" applyBorder="1" applyAlignment="1">
      <alignment horizontal="center" wrapText="1"/>
      <protection/>
    </xf>
    <xf numFmtId="0" fontId="5" fillId="35" borderId="139" xfId="187" applyFont="1" applyFill="1" applyBorder="1" applyAlignment="1">
      <alignment horizontal="center" wrapText="1"/>
      <protection/>
    </xf>
    <xf numFmtId="0" fontId="9" fillId="0" borderId="42" xfId="183" applyFont="1" applyFill="1" applyBorder="1" applyAlignment="1">
      <alignment horizontal="center" vertical="center"/>
      <protection/>
    </xf>
    <xf numFmtId="0" fontId="9" fillId="0" borderId="29" xfId="183" applyFont="1" applyFill="1" applyBorder="1" applyAlignment="1">
      <alignment horizontal="center" vertical="center"/>
      <protection/>
    </xf>
    <xf numFmtId="0" fontId="9" fillId="0" borderId="118" xfId="183" applyFont="1" applyFill="1" applyBorder="1" applyAlignment="1">
      <alignment horizontal="center" vertical="center"/>
      <protection/>
    </xf>
    <xf numFmtId="0" fontId="3" fillId="0" borderId="42" xfId="183" applyFont="1" applyFill="1" applyBorder="1" applyAlignment="1">
      <alignment horizontal="center" vertical="center"/>
      <protection/>
    </xf>
    <xf numFmtId="0" fontId="3" fillId="0" borderId="29" xfId="183" applyFont="1" applyFill="1" applyBorder="1" applyAlignment="1">
      <alignment horizontal="center" vertical="center"/>
      <protection/>
    </xf>
    <xf numFmtId="0" fontId="3" fillId="0" borderId="155" xfId="183" applyFont="1" applyFill="1" applyBorder="1" applyAlignment="1">
      <alignment horizontal="center" vertical="center"/>
      <protection/>
    </xf>
    <xf numFmtId="0" fontId="3" fillId="0" borderId="118" xfId="183" applyFont="1" applyFill="1" applyBorder="1" applyAlignment="1">
      <alignment horizontal="center" vertical="center"/>
      <protection/>
    </xf>
    <xf numFmtId="0" fontId="3" fillId="0" borderId="156" xfId="183" applyFont="1" applyFill="1" applyBorder="1" applyAlignment="1">
      <alignment horizontal="center" vertical="center"/>
      <protection/>
    </xf>
    <xf numFmtId="0" fontId="3" fillId="0" borderId="44" xfId="183" applyFont="1" applyFill="1" applyBorder="1" applyAlignment="1">
      <alignment horizontal="center" vertical="center"/>
      <protection/>
    </xf>
    <xf numFmtId="0" fontId="3" fillId="0" borderId="42" xfId="184" applyFont="1" applyBorder="1" applyAlignment="1" quotePrefix="1">
      <alignment horizontal="center" vertical="center"/>
      <protection/>
    </xf>
    <xf numFmtId="0" fontId="3" fillId="0" borderId="29" xfId="184" applyFont="1" applyBorder="1" applyAlignment="1" quotePrefix="1">
      <alignment horizontal="center" vertical="center"/>
      <protection/>
    </xf>
    <xf numFmtId="0" fontId="3" fillId="0" borderId="118" xfId="184" applyFont="1" applyBorder="1" applyAlignment="1" quotePrefix="1">
      <alignment horizontal="center" vertical="center"/>
      <protection/>
    </xf>
    <xf numFmtId="0" fontId="0" fillId="35" borderId="164" xfId="0" applyFont="1" applyFill="1" applyBorder="1" applyAlignment="1">
      <alignment horizontal="center"/>
    </xf>
    <xf numFmtId="0" fontId="0" fillId="35" borderId="40" xfId="0" applyFont="1" applyFill="1" applyBorder="1" applyAlignment="1">
      <alignment horizontal="center"/>
    </xf>
    <xf numFmtId="0" fontId="0" fillId="35" borderId="41" xfId="0" applyFont="1" applyFill="1" applyBorder="1" applyAlignment="1">
      <alignment horizontal="center"/>
    </xf>
    <xf numFmtId="0" fontId="0" fillId="35" borderId="154" xfId="0" applyFont="1" applyFill="1" applyBorder="1" applyAlignment="1">
      <alignment horizontal="center"/>
    </xf>
    <xf numFmtId="0" fontId="0" fillId="35" borderId="152" xfId="0" applyFont="1" applyFill="1" applyBorder="1" applyAlignment="1">
      <alignment horizontal="center"/>
    </xf>
    <xf numFmtId="0" fontId="0" fillId="35" borderId="124" xfId="0" applyFont="1" applyFill="1" applyBorder="1" applyAlignment="1">
      <alignment horizontal="center"/>
    </xf>
    <xf numFmtId="0" fontId="5" fillId="0" borderId="0" xfId="186" applyFont="1" applyBorder="1" applyAlignment="1">
      <alignment horizontal="center" wrapText="1"/>
      <protection/>
    </xf>
    <xf numFmtId="0" fontId="2" fillId="0" borderId="54" xfId="186" applyFont="1" applyBorder="1" applyAlignment="1">
      <alignment horizontal="center"/>
      <protection/>
    </xf>
    <xf numFmtId="0" fontId="3" fillId="0" borderId="155" xfId="184" applyFont="1" applyBorder="1" applyAlignment="1" quotePrefix="1">
      <alignment horizontal="center" vertical="center"/>
      <protection/>
    </xf>
    <xf numFmtId="0" fontId="3" fillId="0" borderId="67" xfId="185" applyFont="1" applyBorder="1" applyAlignment="1">
      <alignment horizontal="center" vertical="center" wrapText="1"/>
      <protection/>
    </xf>
    <xf numFmtId="0" fontId="3" fillId="0" borderId="0" xfId="185" applyFont="1" applyBorder="1" applyAlignment="1">
      <alignment horizontal="center" vertical="center"/>
      <protection/>
    </xf>
    <xf numFmtId="0" fontId="3" fillId="0" borderId="170" xfId="185" applyFont="1" applyBorder="1" applyAlignment="1">
      <alignment horizontal="center" vertical="center"/>
      <protection/>
    </xf>
    <xf numFmtId="0" fontId="0" fillId="35" borderId="171" xfId="0" applyFont="1" applyFill="1" applyBorder="1" applyAlignment="1">
      <alignment horizontal="center"/>
    </xf>
    <xf numFmtId="0" fontId="0" fillId="35" borderId="49" xfId="0" applyFont="1" applyFill="1" applyBorder="1" applyAlignment="1">
      <alignment horizontal="center"/>
    </xf>
    <xf numFmtId="0" fontId="0" fillId="35" borderId="172" xfId="0" applyFont="1" applyFill="1" applyBorder="1" applyAlignment="1">
      <alignment horizontal="center"/>
    </xf>
    <xf numFmtId="0" fontId="3" fillId="0" borderId="156" xfId="184" applyFont="1" applyBorder="1" applyAlignment="1" quotePrefix="1">
      <alignment horizontal="center" vertical="center"/>
      <protection/>
    </xf>
    <xf numFmtId="0" fontId="0" fillId="35" borderId="55" xfId="0" applyFont="1" applyFill="1" applyBorder="1" applyAlignment="1">
      <alignment horizontal="center"/>
    </xf>
    <xf numFmtId="0" fontId="0" fillId="35" borderId="58" xfId="0" applyFont="1" applyFill="1" applyBorder="1" applyAlignment="1">
      <alignment horizontal="center"/>
    </xf>
    <xf numFmtId="0" fontId="0" fillId="35" borderId="173" xfId="0" applyFont="1" applyFill="1" applyBorder="1" applyAlignment="1">
      <alignment horizontal="center"/>
    </xf>
    <xf numFmtId="0" fontId="9" fillId="0" borderId="0" xfId="186" applyFont="1" applyBorder="1" applyAlignment="1">
      <alignment horizontal="left"/>
      <protection/>
    </xf>
    <xf numFmtId="0" fontId="3" fillId="0" borderId="0" xfId="0" applyFont="1" applyBorder="1" applyAlignment="1">
      <alignment horizontal="left" wrapText="1"/>
    </xf>
    <xf numFmtId="0" fontId="9" fillId="0" borderId="0" xfId="186" applyFont="1" applyBorder="1" applyAlignment="1">
      <alignment horizontal="left" wrapText="1"/>
      <protection/>
    </xf>
    <xf numFmtId="0" fontId="5" fillId="0" borderId="0" xfId="186" applyFont="1" applyBorder="1" applyAlignment="1">
      <alignment horizontal="left" wrapText="1"/>
      <protection/>
    </xf>
    <xf numFmtId="49" fontId="3" fillId="0" borderId="146" xfId="0" applyNumberFormat="1" applyFont="1" applyBorder="1" applyAlignment="1">
      <alignment horizontal="center" wrapText="1"/>
    </xf>
    <xf numFmtId="49" fontId="3" fillId="0" borderId="147" xfId="0" applyNumberFormat="1" applyFont="1" applyBorder="1" applyAlignment="1">
      <alignment horizontal="center" wrapText="1"/>
    </xf>
    <xf numFmtId="49" fontId="3" fillId="0" borderId="148" xfId="0" applyNumberFormat="1" applyFont="1" applyBorder="1" applyAlignment="1">
      <alignment horizontal="center" wrapText="1"/>
    </xf>
    <xf numFmtId="49" fontId="3" fillId="0" borderId="154" xfId="0" applyNumberFormat="1" applyFont="1" applyBorder="1" applyAlignment="1">
      <alignment horizontal="center" vertical="center" wrapText="1"/>
    </xf>
    <xf numFmtId="49" fontId="3" fillId="0" borderId="152" xfId="0" applyNumberFormat="1" applyFont="1" applyBorder="1" applyAlignment="1">
      <alignment horizontal="center" vertical="center" wrapText="1"/>
    </xf>
    <xf numFmtId="49" fontId="3" fillId="0" borderId="124" xfId="0" applyNumberFormat="1" applyFont="1" applyBorder="1" applyAlignment="1">
      <alignment horizontal="center" vertical="center" wrapText="1"/>
    </xf>
    <xf numFmtId="0" fontId="3" fillId="0" borderId="174" xfId="0" applyFont="1" applyBorder="1" applyAlignment="1">
      <alignment horizontal="center"/>
    </xf>
    <xf numFmtId="0" fontId="3" fillId="0" borderId="160" xfId="0" applyFont="1" applyBorder="1" applyAlignment="1">
      <alignment horizontal="center"/>
    </xf>
    <xf numFmtId="0" fontId="3" fillId="0" borderId="161" xfId="0" applyFont="1" applyBorder="1" applyAlignment="1">
      <alignment horizontal="center"/>
    </xf>
    <xf numFmtId="0" fontId="9" fillId="0" borderId="145" xfId="186" applyFont="1" applyBorder="1" applyAlignment="1">
      <alignment horizontal="center" wrapText="1"/>
      <protection/>
    </xf>
    <xf numFmtId="49" fontId="3" fillId="0" borderId="146" xfId="0" applyNumberFormat="1" applyFont="1" applyBorder="1" applyAlignment="1">
      <alignment horizontal="center" vertical="center" wrapText="1"/>
    </xf>
    <xf numFmtId="49" fontId="3" fillId="0" borderId="147" xfId="0" applyNumberFormat="1" applyFont="1" applyBorder="1" applyAlignment="1">
      <alignment horizontal="center" vertical="center" wrapText="1"/>
    </xf>
    <xf numFmtId="49" fontId="3" fillId="0" borderId="148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145" xfId="0" applyNumberFormat="1" applyFont="1" applyFill="1" applyBorder="1" applyAlignment="1">
      <alignment horizontal="center" wrapText="1"/>
    </xf>
    <xf numFmtId="0" fontId="3" fillId="0" borderId="175" xfId="0" applyFont="1" applyBorder="1" applyAlignment="1">
      <alignment horizontal="center"/>
    </xf>
    <xf numFmtId="0" fontId="3" fillId="0" borderId="166" xfId="0" applyFont="1" applyBorder="1" applyAlignment="1">
      <alignment horizontal="center"/>
    </xf>
    <xf numFmtId="0" fontId="3" fillId="0" borderId="167" xfId="0" applyFont="1" applyBorder="1" applyAlignment="1">
      <alignment horizontal="center"/>
    </xf>
  </cellXfs>
  <cellStyles count="214">
    <cellStyle name="Normal" xfId="0"/>
    <cellStyle name="%20 - Vurgu1" xfId="15"/>
    <cellStyle name="%20 - Vurgu1 2" xfId="16"/>
    <cellStyle name="%20 - Vurgu1 2 2" xfId="17"/>
    <cellStyle name="%20 - Vurgu1 3" xfId="18"/>
    <cellStyle name="%20 - Vurgu2" xfId="19"/>
    <cellStyle name="%20 - Vurgu2 2" xfId="20"/>
    <cellStyle name="%20 - Vurgu2 2 2" xfId="21"/>
    <cellStyle name="%20 - Vurgu2 3" xfId="22"/>
    <cellStyle name="%20 - Vurgu3" xfId="23"/>
    <cellStyle name="%20 - Vurgu3 2" xfId="24"/>
    <cellStyle name="%20 - Vurgu3 2 2" xfId="25"/>
    <cellStyle name="%20 - Vurgu3 3" xfId="26"/>
    <cellStyle name="%20 - Vurgu4" xfId="27"/>
    <cellStyle name="%20 - Vurgu4 2" xfId="28"/>
    <cellStyle name="%20 - Vurgu4 2 2" xfId="29"/>
    <cellStyle name="%20 - Vurgu4 3" xfId="30"/>
    <cellStyle name="%20 - Vurgu5" xfId="31"/>
    <cellStyle name="%20 - Vurgu5 2" xfId="32"/>
    <cellStyle name="%20 - Vurgu5 2 2" xfId="33"/>
    <cellStyle name="%20 - Vurgu5 3" xfId="34"/>
    <cellStyle name="%20 - Vurgu6" xfId="35"/>
    <cellStyle name="%20 - Vurgu6 2" xfId="36"/>
    <cellStyle name="%20 - Vurgu6 2 2" xfId="37"/>
    <cellStyle name="%20 - Vurgu6 3" xfId="38"/>
    <cellStyle name="%40 - Vurgu1" xfId="39"/>
    <cellStyle name="%40 - Vurgu1 2" xfId="40"/>
    <cellStyle name="%40 - Vurgu1 2 2" xfId="41"/>
    <cellStyle name="%40 - Vurgu1 3" xfId="42"/>
    <cellStyle name="%40 - Vurgu2" xfId="43"/>
    <cellStyle name="%40 - Vurgu2 2" xfId="44"/>
    <cellStyle name="%40 - Vurgu2 2 2" xfId="45"/>
    <cellStyle name="%40 - Vurgu2 3" xfId="46"/>
    <cellStyle name="%40 - Vurgu3" xfId="47"/>
    <cellStyle name="%40 - Vurgu3 2" xfId="48"/>
    <cellStyle name="%40 - Vurgu3 2 2" xfId="49"/>
    <cellStyle name="%40 - Vurgu3 3" xfId="50"/>
    <cellStyle name="%40 - Vurgu4" xfId="51"/>
    <cellStyle name="%40 - Vurgu4 2" xfId="52"/>
    <cellStyle name="%40 - Vurgu4 2 2" xfId="53"/>
    <cellStyle name="%40 - Vurgu4 3" xfId="54"/>
    <cellStyle name="%40 - Vurgu5" xfId="55"/>
    <cellStyle name="%40 - Vurgu5 2" xfId="56"/>
    <cellStyle name="%40 - Vurgu5 2 2" xfId="57"/>
    <cellStyle name="%40 - Vurgu5 3" xfId="58"/>
    <cellStyle name="%40 - Vurgu6" xfId="59"/>
    <cellStyle name="%40 - Vurgu6 2" xfId="60"/>
    <cellStyle name="%40 - Vurgu6 2 2" xfId="61"/>
    <cellStyle name="%40 - Vurgu6 3" xfId="62"/>
    <cellStyle name="%60 - Vurgu1" xfId="63"/>
    <cellStyle name="%60 - Vurgu1 2" xfId="64"/>
    <cellStyle name="%60 - Vurgu1 2 2" xfId="65"/>
    <cellStyle name="%60 - Vurgu2" xfId="66"/>
    <cellStyle name="%60 - Vurgu2 2" xfId="67"/>
    <cellStyle name="%60 - Vurgu2 2 2" xfId="68"/>
    <cellStyle name="%60 - Vurgu3" xfId="69"/>
    <cellStyle name="%60 - Vurgu3 2" xfId="70"/>
    <cellStyle name="%60 - Vurgu3 2 2" xfId="71"/>
    <cellStyle name="%60 - Vurgu4" xfId="72"/>
    <cellStyle name="%60 - Vurgu4 2" xfId="73"/>
    <cellStyle name="%60 - Vurgu4 2 2" xfId="74"/>
    <cellStyle name="%60 - Vurgu5" xfId="75"/>
    <cellStyle name="%60 - Vurgu5 2" xfId="76"/>
    <cellStyle name="%60 - Vurgu5 2 2" xfId="77"/>
    <cellStyle name="%60 - Vurgu6" xfId="78"/>
    <cellStyle name="%60 - Vurgu6 2" xfId="79"/>
    <cellStyle name="%60 - Vurgu6 2 2" xfId="80"/>
    <cellStyle name="Açıklama Metni" xfId="81"/>
    <cellStyle name="Açıklama Metni 2" xfId="82"/>
    <cellStyle name="Açıklama Metni 2 2" xfId="83"/>
    <cellStyle name="Ana Başlık" xfId="84"/>
    <cellStyle name="Ana Başlık 2" xfId="85"/>
    <cellStyle name="Bağlı Hücre" xfId="86"/>
    <cellStyle name="Bağlı Hücre 2" xfId="87"/>
    <cellStyle name="Bağlı Hücre 2 2" xfId="88"/>
    <cellStyle name="Başlık 1" xfId="89"/>
    <cellStyle name="Başlık 1 2" xfId="90"/>
    <cellStyle name="Başlık 1 2 2" xfId="91"/>
    <cellStyle name="Başlık 2" xfId="92"/>
    <cellStyle name="Başlık 2 2" xfId="93"/>
    <cellStyle name="Başlık 2 2 2" xfId="94"/>
    <cellStyle name="Başlık 3" xfId="95"/>
    <cellStyle name="Başlık 3 2" xfId="96"/>
    <cellStyle name="Başlık 3 2 2" xfId="97"/>
    <cellStyle name="Başlık 4" xfId="98"/>
    <cellStyle name="Başlık 4 2" xfId="99"/>
    <cellStyle name="Başlık 4 2 2" xfId="100"/>
    <cellStyle name="Comma [0]" xfId="101"/>
    <cellStyle name="Binlik Ayracı_2005-2006-2007_EKİM.88.2.." xfId="102"/>
    <cellStyle name="Binlik Ayracı_MÜK.SAY.2010" xfId="103"/>
    <cellStyle name="Binlik Ayracı_YEDEK(125)" xfId="104"/>
    <cellStyle name="Comma_ti1-10" xfId="105"/>
    <cellStyle name="Çıkış" xfId="106"/>
    <cellStyle name="Çıkış 2" xfId="107"/>
    <cellStyle name="Çıkış 2 2" xfId="108"/>
    <cellStyle name="Excel_BuiltIn_Comma 1" xfId="109"/>
    <cellStyle name="f‰H_x0010_‹Ëf‰h,ÿt$_x0018_è¸Wÿÿé&gt;Ëÿÿ÷Ç_x0001_" xfId="110"/>
    <cellStyle name="F2" xfId="111"/>
    <cellStyle name="F3" xfId="112"/>
    <cellStyle name="F4" xfId="113"/>
    <cellStyle name="F5" xfId="114"/>
    <cellStyle name="F6" xfId="115"/>
    <cellStyle name="F7" xfId="116"/>
    <cellStyle name="F8" xfId="117"/>
    <cellStyle name="Giriş" xfId="118"/>
    <cellStyle name="Giriş 2" xfId="119"/>
    <cellStyle name="Giriş 2 2" xfId="120"/>
    <cellStyle name="Hesaplama" xfId="121"/>
    <cellStyle name="Hesaplama 2" xfId="122"/>
    <cellStyle name="Hesaplama 2 2" xfId="123"/>
    <cellStyle name="İşaretli Hücre" xfId="124"/>
    <cellStyle name="İşaretli Hücre 2" xfId="125"/>
    <cellStyle name="İşaretli Hücre 2 2" xfId="126"/>
    <cellStyle name="İyi" xfId="127"/>
    <cellStyle name="İyi 2" xfId="128"/>
    <cellStyle name="İyi 2 2" xfId="129"/>
    <cellStyle name="Followed Hyperlink" xfId="130"/>
    <cellStyle name="Hyperlink" xfId="131"/>
    <cellStyle name="Kötü" xfId="132"/>
    <cellStyle name="Kötü 2" xfId="133"/>
    <cellStyle name="Kötü 2 2" xfId="134"/>
    <cellStyle name="Normal 10" xfId="135"/>
    <cellStyle name="Normal 11" xfId="136"/>
    <cellStyle name="Normal 12" xfId="137"/>
    <cellStyle name="Normal 13" xfId="138"/>
    <cellStyle name="Normal 14" xfId="139"/>
    <cellStyle name="Normal 18" xfId="140"/>
    <cellStyle name="Normal 2" xfId="141"/>
    <cellStyle name="Normal 2 2" xfId="142"/>
    <cellStyle name="Normal 2 2 2" xfId="143"/>
    <cellStyle name="Normal 2 2 2 2" xfId="144"/>
    <cellStyle name="Normal 2 2 3" xfId="145"/>
    <cellStyle name="Normal 2 2 4" xfId="146"/>
    <cellStyle name="Normal 2 3" xfId="147"/>
    <cellStyle name="Normal 2 3 2" xfId="148"/>
    <cellStyle name="Normal 2 4" xfId="149"/>
    <cellStyle name="Normal 3" xfId="150"/>
    <cellStyle name="Normal 3 2" xfId="151"/>
    <cellStyle name="Normal 3 2 2" xfId="152"/>
    <cellStyle name="Normal 3 2 3" xfId="153"/>
    <cellStyle name="Normal 3 2 4" xfId="154"/>
    <cellStyle name="Normal 3 3" xfId="155"/>
    <cellStyle name="Normal 3 3 2" xfId="156"/>
    <cellStyle name="Normal 3 4" xfId="157"/>
    <cellStyle name="Normal 3 4 2" xfId="158"/>
    <cellStyle name="Normal 3 5" xfId="159"/>
    <cellStyle name="Normal 4" xfId="160"/>
    <cellStyle name="Normal 4 2" xfId="161"/>
    <cellStyle name="Normal 4 2 2" xfId="162"/>
    <cellStyle name="Normal 4 2 3" xfId="163"/>
    <cellStyle name="Normal 4 2 4" xfId="164"/>
    <cellStyle name="Normal 4 3" xfId="165"/>
    <cellStyle name="Normal 4 4" xfId="166"/>
    <cellStyle name="Normal 4 5" xfId="167"/>
    <cellStyle name="Normal 5" xfId="168"/>
    <cellStyle name="Normal 5 2" xfId="169"/>
    <cellStyle name="Normal 6" xfId="170"/>
    <cellStyle name="Normal 6 2" xfId="171"/>
    <cellStyle name="Normal 6 2 2" xfId="172"/>
    <cellStyle name="Normal 6 3" xfId="173"/>
    <cellStyle name="Normal 7" xfId="174"/>
    <cellStyle name="Normal 7 2" xfId="175"/>
    <cellStyle name="Normal 7 2 2" xfId="176"/>
    <cellStyle name="Normal 7 3" xfId="177"/>
    <cellStyle name="Normal 8" xfId="178"/>
    <cellStyle name="Normal 9" xfId="179"/>
    <cellStyle name="Normal 9 2" xfId="180"/>
    <cellStyle name="Normal_Fonk&amp;Eko1" xfId="181"/>
    <cellStyle name="Normal_genelgelirtahk_tahs" xfId="182"/>
    <cellStyle name="Normal_iller_2006" xfId="183"/>
    <cellStyle name="Normal_TAB33" xfId="184"/>
    <cellStyle name="Normal_TAB35" xfId="185"/>
    <cellStyle name="Normal_TAB36" xfId="186"/>
    <cellStyle name="Normal_webT" xfId="187"/>
    <cellStyle name="Not" xfId="188"/>
    <cellStyle name="Not 2" xfId="189"/>
    <cellStyle name="Not 2 2" xfId="190"/>
    <cellStyle name="Not 2 2 2" xfId="191"/>
    <cellStyle name="Not 3" xfId="192"/>
    <cellStyle name="Not 3 2" xfId="193"/>
    <cellStyle name="Not 4" xfId="194"/>
    <cellStyle name="Nötr" xfId="195"/>
    <cellStyle name="Nötr 2" xfId="196"/>
    <cellStyle name="Nötr 2 2" xfId="197"/>
    <cellStyle name="Currency" xfId="198"/>
    <cellStyle name="Currency [0]" xfId="199"/>
    <cellStyle name="Toplam" xfId="200"/>
    <cellStyle name="Toplam 2" xfId="201"/>
    <cellStyle name="Toplam 2 2" xfId="202"/>
    <cellStyle name="Uyarı Metni" xfId="203"/>
    <cellStyle name="Uyarı Metni 2" xfId="204"/>
    <cellStyle name="Uyarı Metni 2 2" xfId="205"/>
    <cellStyle name="Comma" xfId="206"/>
    <cellStyle name="Virgül [0]_08-01" xfId="207"/>
    <cellStyle name="Vurgu1" xfId="208"/>
    <cellStyle name="Vurgu1 2" xfId="209"/>
    <cellStyle name="Vurgu1 2 2" xfId="210"/>
    <cellStyle name="Vurgu2" xfId="211"/>
    <cellStyle name="Vurgu2 2" xfId="212"/>
    <cellStyle name="Vurgu2 2 2" xfId="213"/>
    <cellStyle name="Vurgu3" xfId="214"/>
    <cellStyle name="Vurgu3 2" xfId="215"/>
    <cellStyle name="Vurgu3 2 2" xfId="216"/>
    <cellStyle name="Vurgu4" xfId="217"/>
    <cellStyle name="Vurgu4 2" xfId="218"/>
    <cellStyle name="Vurgu4 2 2" xfId="219"/>
    <cellStyle name="Vurgu5" xfId="220"/>
    <cellStyle name="Vurgu5 2" xfId="221"/>
    <cellStyle name="Vurgu5 2 2" xfId="222"/>
    <cellStyle name="Vurgu6" xfId="223"/>
    <cellStyle name="Vurgu6 2" xfId="224"/>
    <cellStyle name="Vurgu6 2 2" xfId="225"/>
    <cellStyle name="Percent" xfId="226"/>
    <cellStyle name="Yüzde 2" xfId="2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34</xdr:row>
      <xdr:rowOff>38100</xdr:rowOff>
    </xdr:from>
    <xdr:to>
      <xdr:col>4</xdr:col>
      <xdr:colOff>304800</xdr:colOff>
      <xdr:row>36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1285875" y="8867775"/>
          <a:ext cx="2209800" cy="4953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131</xdr:row>
      <xdr:rowOff>28575</xdr:rowOff>
    </xdr:from>
    <xdr:to>
      <xdr:col>5</xdr:col>
      <xdr:colOff>885825</xdr:colOff>
      <xdr:row>133</xdr:row>
      <xdr:rowOff>142875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3524250" y="31546800"/>
          <a:ext cx="1885950" cy="4381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29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47</xdr:row>
      <xdr:rowOff>28575</xdr:rowOff>
    </xdr:from>
    <xdr:to>
      <xdr:col>5</xdr:col>
      <xdr:colOff>885825</xdr:colOff>
      <xdr:row>49</xdr:row>
      <xdr:rowOff>142875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3524250" y="11544300"/>
          <a:ext cx="1885950" cy="4381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29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34</xdr:row>
      <xdr:rowOff>57150</xdr:rowOff>
    </xdr:from>
    <xdr:to>
      <xdr:col>3</xdr:col>
      <xdr:colOff>885825</xdr:colOff>
      <xdr:row>37</xdr:row>
      <xdr:rowOff>38100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2000250" y="8724900"/>
          <a:ext cx="1685925" cy="5619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29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58</xdr:row>
      <xdr:rowOff>28575</xdr:rowOff>
    </xdr:from>
    <xdr:to>
      <xdr:col>6</xdr:col>
      <xdr:colOff>885825</xdr:colOff>
      <xdr:row>60</xdr:row>
      <xdr:rowOff>142875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4991100" y="14268450"/>
          <a:ext cx="1752600" cy="4381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29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130</xdr:row>
      <xdr:rowOff>28575</xdr:rowOff>
    </xdr:from>
    <xdr:to>
      <xdr:col>6</xdr:col>
      <xdr:colOff>885825</xdr:colOff>
      <xdr:row>132</xdr:row>
      <xdr:rowOff>142875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4991100" y="31413450"/>
          <a:ext cx="1752600" cy="4381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29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46</xdr:row>
      <xdr:rowOff>28575</xdr:rowOff>
    </xdr:from>
    <xdr:to>
      <xdr:col>6</xdr:col>
      <xdr:colOff>885825</xdr:colOff>
      <xdr:row>48</xdr:row>
      <xdr:rowOff>142875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4991100" y="11410950"/>
          <a:ext cx="1752600" cy="4381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29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38</xdr:row>
      <xdr:rowOff>28575</xdr:rowOff>
    </xdr:from>
    <xdr:to>
      <xdr:col>6</xdr:col>
      <xdr:colOff>885825</xdr:colOff>
      <xdr:row>41</xdr:row>
      <xdr:rowOff>38100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4962525" y="9563100"/>
          <a:ext cx="1866900" cy="5905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29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781050</xdr:colOff>
      <xdr:row>70</xdr:row>
      <xdr:rowOff>66675</xdr:rowOff>
    </xdr:from>
    <xdr:to>
      <xdr:col>10</xdr:col>
      <xdr:colOff>85725</xdr:colOff>
      <xdr:row>72</xdr:row>
      <xdr:rowOff>142875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6210300" y="17516475"/>
          <a:ext cx="1647825" cy="4953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29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781050</xdr:colOff>
      <xdr:row>130</xdr:row>
      <xdr:rowOff>66675</xdr:rowOff>
    </xdr:from>
    <xdr:to>
      <xdr:col>10</xdr:col>
      <xdr:colOff>85725</xdr:colOff>
      <xdr:row>132</xdr:row>
      <xdr:rowOff>142875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6210300" y="31803975"/>
          <a:ext cx="1647825" cy="4953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29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781050</xdr:colOff>
      <xdr:row>46</xdr:row>
      <xdr:rowOff>66675</xdr:rowOff>
    </xdr:from>
    <xdr:to>
      <xdr:col>10</xdr:col>
      <xdr:colOff>85725</xdr:colOff>
      <xdr:row>48</xdr:row>
      <xdr:rowOff>142875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6210300" y="11801475"/>
          <a:ext cx="1647825" cy="4953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29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19</xdr:row>
      <xdr:rowOff>47625</xdr:rowOff>
    </xdr:from>
    <xdr:to>
      <xdr:col>3</xdr:col>
      <xdr:colOff>514350</xdr:colOff>
      <xdr:row>21</xdr:row>
      <xdr:rowOff>142875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1895475" y="5076825"/>
          <a:ext cx="1962150" cy="5143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1457325</xdr:colOff>
      <xdr:row>87</xdr:row>
      <xdr:rowOff>28575</xdr:rowOff>
    </xdr:from>
    <xdr:to>
      <xdr:col>4</xdr:col>
      <xdr:colOff>295275</xdr:colOff>
      <xdr:row>90</xdr:row>
      <xdr:rowOff>9525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3162300" y="15382875"/>
          <a:ext cx="1990725" cy="5429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266700</xdr:colOff>
      <xdr:row>21</xdr:row>
      <xdr:rowOff>161925</xdr:rowOff>
    </xdr:from>
    <xdr:to>
      <xdr:col>16</xdr:col>
      <xdr:colOff>219075</xdr:colOff>
      <xdr:row>25</xdr:row>
      <xdr:rowOff>57150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8458200" y="6029325"/>
          <a:ext cx="1733550" cy="581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304800</xdr:colOff>
      <xdr:row>23</xdr:row>
      <xdr:rowOff>114300</xdr:rowOff>
    </xdr:from>
    <xdr:to>
      <xdr:col>17</xdr:col>
      <xdr:colOff>228600</xdr:colOff>
      <xdr:row>26</xdr:row>
      <xdr:rowOff>209550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8734425" y="6143625"/>
          <a:ext cx="1600200" cy="581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1" name="Oval 1"/>
        <xdr:cNvSpPr>
          <a:spLocks/>
        </xdr:cNvSpPr>
      </xdr:nvSpPr>
      <xdr:spPr>
        <a:xfrm>
          <a:off x="2667000" y="0"/>
          <a:ext cx="7048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0</xdr:row>
      <xdr:rowOff>0</xdr:rowOff>
    </xdr:from>
    <xdr:to>
      <xdr:col>5</xdr:col>
      <xdr:colOff>247650</xdr:colOff>
      <xdr:row>0</xdr:row>
      <xdr:rowOff>0</xdr:rowOff>
    </xdr:to>
    <xdr:sp>
      <xdr:nvSpPr>
        <xdr:cNvPr id="2" name="Oval 2"/>
        <xdr:cNvSpPr>
          <a:spLocks/>
        </xdr:cNvSpPr>
      </xdr:nvSpPr>
      <xdr:spPr>
        <a:xfrm>
          <a:off x="2676525" y="0"/>
          <a:ext cx="7048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0</xdr:row>
      <xdr:rowOff>0</xdr:rowOff>
    </xdr:from>
    <xdr:to>
      <xdr:col>5</xdr:col>
      <xdr:colOff>257175</xdr:colOff>
      <xdr:row>0</xdr:row>
      <xdr:rowOff>0</xdr:rowOff>
    </xdr:to>
    <xdr:sp>
      <xdr:nvSpPr>
        <xdr:cNvPr id="3" name="Oval 3"/>
        <xdr:cNvSpPr>
          <a:spLocks/>
        </xdr:cNvSpPr>
      </xdr:nvSpPr>
      <xdr:spPr>
        <a:xfrm>
          <a:off x="2686050" y="0"/>
          <a:ext cx="7048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0</xdr:row>
      <xdr:rowOff>0</xdr:rowOff>
    </xdr:from>
    <xdr:to>
      <xdr:col>5</xdr:col>
      <xdr:colOff>247650</xdr:colOff>
      <xdr:row>0</xdr:row>
      <xdr:rowOff>0</xdr:rowOff>
    </xdr:to>
    <xdr:sp>
      <xdr:nvSpPr>
        <xdr:cNvPr id="4" name="Oval 4"/>
        <xdr:cNvSpPr>
          <a:spLocks/>
        </xdr:cNvSpPr>
      </xdr:nvSpPr>
      <xdr:spPr>
        <a:xfrm>
          <a:off x="2676525" y="0"/>
          <a:ext cx="7048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0</xdr:row>
      <xdr:rowOff>0</xdr:rowOff>
    </xdr:from>
    <xdr:to>
      <xdr:col>6</xdr:col>
      <xdr:colOff>428625</xdr:colOff>
      <xdr:row>0</xdr:row>
      <xdr:rowOff>0</xdr:rowOff>
    </xdr:to>
    <xdr:sp>
      <xdr:nvSpPr>
        <xdr:cNvPr id="5" name="Oval 5"/>
        <xdr:cNvSpPr>
          <a:spLocks/>
        </xdr:cNvSpPr>
      </xdr:nvSpPr>
      <xdr:spPr>
        <a:xfrm>
          <a:off x="3371850" y="0"/>
          <a:ext cx="8382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0</xdr:row>
      <xdr:rowOff>0</xdr:rowOff>
    </xdr:from>
    <xdr:to>
      <xdr:col>6</xdr:col>
      <xdr:colOff>428625</xdr:colOff>
      <xdr:row>0</xdr:row>
      <xdr:rowOff>0</xdr:rowOff>
    </xdr:to>
    <xdr:sp>
      <xdr:nvSpPr>
        <xdr:cNvPr id="6" name="Oval 6"/>
        <xdr:cNvSpPr>
          <a:spLocks/>
        </xdr:cNvSpPr>
      </xdr:nvSpPr>
      <xdr:spPr>
        <a:xfrm>
          <a:off x="3371850" y="0"/>
          <a:ext cx="8382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0</xdr:row>
      <xdr:rowOff>0</xdr:rowOff>
    </xdr:from>
    <xdr:to>
      <xdr:col>6</xdr:col>
      <xdr:colOff>438150</xdr:colOff>
      <xdr:row>0</xdr:row>
      <xdr:rowOff>0</xdr:rowOff>
    </xdr:to>
    <xdr:sp>
      <xdr:nvSpPr>
        <xdr:cNvPr id="7" name="Oval 7"/>
        <xdr:cNvSpPr>
          <a:spLocks/>
        </xdr:cNvSpPr>
      </xdr:nvSpPr>
      <xdr:spPr>
        <a:xfrm>
          <a:off x="3381375" y="0"/>
          <a:ext cx="8382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0</xdr:row>
      <xdr:rowOff>0</xdr:rowOff>
    </xdr:from>
    <xdr:to>
      <xdr:col>6</xdr:col>
      <xdr:colOff>428625</xdr:colOff>
      <xdr:row>0</xdr:row>
      <xdr:rowOff>0</xdr:rowOff>
    </xdr:to>
    <xdr:sp>
      <xdr:nvSpPr>
        <xdr:cNvPr id="8" name="Oval 8"/>
        <xdr:cNvSpPr>
          <a:spLocks/>
        </xdr:cNvSpPr>
      </xdr:nvSpPr>
      <xdr:spPr>
        <a:xfrm>
          <a:off x="3371850" y="0"/>
          <a:ext cx="8382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Oval 9"/>
        <xdr:cNvSpPr>
          <a:spLocks/>
        </xdr:cNvSpPr>
      </xdr:nvSpPr>
      <xdr:spPr>
        <a:xfrm>
          <a:off x="4200525" y="0"/>
          <a:ext cx="7429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Oval 10"/>
        <xdr:cNvSpPr>
          <a:spLocks/>
        </xdr:cNvSpPr>
      </xdr:nvSpPr>
      <xdr:spPr>
        <a:xfrm>
          <a:off x="4200525" y="0"/>
          <a:ext cx="7429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" name="Oval 11"/>
        <xdr:cNvSpPr>
          <a:spLocks/>
        </xdr:cNvSpPr>
      </xdr:nvSpPr>
      <xdr:spPr>
        <a:xfrm>
          <a:off x="4210050" y="0"/>
          <a:ext cx="7429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Oval 12"/>
        <xdr:cNvSpPr>
          <a:spLocks/>
        </xdr:cNvSpPr>
      </xdr:nvSpPr>
      <xdr:spPr>
        <a:xfrm>
          <a:off x="4200525" y="0"/>
          <a:ext cx="7429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0</xdr:row>
      <xdr:rowOff>0</xdr:rowOff>
    </xdr:from>
    <xdr:to>
      <xdr:col>4</xdr:col>
      <xdr:colOff>66675</xdr:colOff>
      <xdr:row>0</xdr:row>
      <xdr:rowOff>0</xdr:rowOff>
    </xdr:to>
    <xdr:sp>
      <xdr:nvSpPr>
        <xdr:cNvPr id="13" name="Oval 13"/>
        <xdr:cNvSpPr>
          <a:spLocks/>
        </xdr:cNvSpPr>
      </xdr:nvSpPr>
      <xdr:spPr>
        <a:xfrm>
          <a:off x="1943100" y="0"/>
          <a:ext cx="7429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295275</xdr:colOff>
      <xdr:row>0</xdr:row>
      <xdr:rowOff>0</xdr:rowOff>
    </xdr:to>
    <xdr:sp>
      <xdr:nvSpPr>
        <xdr:cNvPr id="14" name="Oval 14"/>
        <xdr:cNvSpPr>
          <a:spLocks/>
        </xdr:cNvSpPr>
      </xdr:nvSpPr>
      <xdr:spPr>
        <a:xfrm>
          <a:off x="9525" y="0"/>
          <a:ext cx="12287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0</xdr:row>
      <xdr:rowOff>0</xdr:rowOff>
    </xdr:from>
    <xdr:to>
      <xdr:col>2</xdr:col>
      <xdr:colOff>485775</xdr:colOff>
      <xdr:row>0</xdr:row>
      <xdr:rowOff>0</xdr:rowOff>
    </xdr:to>
    <xdr:sp>
      <xdr:nvSpPr>
        <xdr:cNvPr id="15" name="Oval 15"/>
        <xdr:cNvSpPr>
          <a:spLocks/>
        </xdr:cNvSpPr>
      </xdr:nvSpPr>
      <xdr:spPr>
        <a:xfrm>
          <a:off x="1238250" y="0"/>
          <a:ext cx="7048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0</xdr:row>
      <xdr:rowOff>0</xdr:rowOff>
    </xdr:from>
    <xdr:to>
      <xdr:col>2</xdr:col>
      <xdr:colOff>485775</xdr:colOff>
      <xdr:row>0</xdr:row>
      <xdr:rowOff>0</xdr:rowOff>
    </xdr:to>
    <xdr:sp>
      <xdr:nvSpPr>
        <xdr:cNvPr id="16" name="Oval 16"/>
        <xdr:cNvSpPr>
          <a:spLocks/>
        </xdr:cNvSpPr>
      </xdr:nvSpPr>
      <xdr:spPr>
        <a:xfrm>
          <a:off x="1238250" y="0"/>
          <a:ext cx="7048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7" name="Oval 17"/>
        <xdr:cNvSpPr>
          <a:spLocks/>
        </xdr:cNvSpPr>
      </xdr:nvSpPr>
      <xdr:spPr>
        <a:xfrm>
          <a:off x="1247775" y="0"/>
          <a:ext cx="7048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0</xdr:row>
      <xdr:rowOff>0</xdr:rowOff>
    </xdr:from>
    <xdr:to>
      <xdr:col>2</xdr:col>
      <xdr:colOff>485775</xdr:colOff>
      <xdr:row>0</xdr:row>
      <xdr:rowOff>0</xdr:rowOff>
    </xdr:to>
    <xdr:sp>
      <xdr:nvSpPr>
        <xdr:cNvPr id="18" name="Oval 18"/>
        <xdr:cNvSpPr>
          <a:spLocks/>
        </xdr:cNvSpPr>
      </xdr:nvSpPr>
      <xdr:spPr>
        <a:xfrm>
          <a:off x="1238250" y="0"/>
          <a:ext cx="7048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0</xdr:row>
      <xdr:rowOff>0</xdr:rowOff>
    </xdr:from>
    <xdr:to>
      <xdr:col>4</xdr:col>
      <xdr:colOff>66675</xdr:colOff>
      <xdr:row>0</xdr:row>
      <xdr:rowOff>0</xdr:rowOff>
    </xdr:to>
    <xdr:sp>
      <xdr:nvSpPr>
        <xdr:cNvPr id="19" name="Oval 19"/>
        <xdr:cNvSpPr>
          <a:spLocks/>
        </xdr:cNvSpPr>
      </xdr:nvSpPr>
      <xdr:spPr>
        <a:xfrm>
          <a:off x="1943100" y="0"/>
          <a:ext cx="7429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0</xdr:row>
      <xdr:rowOff>0</xdr:rowOff>
    </xdr:from>
    <xdr:to>
      <xdr:col>4</xdr:col>
      <xdr:colOff>66675</xdr:colOff>
      <xdr:row>0</xdr:row>
      <xdr:rowOff>0</xdr:rowOff>
    </xdr:to>
    <xdr:sp>
      <xdr:nvSpPr>
        <xdr:cNvPr id="20" name="Oval 20"/>
        <xdr:cNvSpPr>
          <a:spLocks/>
        </xdr:cNvSpPr>
      </xdr:nvSpPr>
      <xdr:spPr>
        <a:xfrm>
          <a:off x="1943100" y="0"/>
          <a:ext cx="7429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495300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21" name="Oval 21"/>
        <xdr:cNvSpPr>
          <a:spLocks/>
        </xdr:cNvSpPr>
      </xdr:nvSpPr>
      <xdr:spPr>
        <a:xfrm>
          <a:off x="1952625" y="0"/>
          <a:ext cx="7429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285750</xdr:colOff>
      <xdr:row>0</xdr:row>
      <xdr:rowOff>0</xdr:rowOff>
    </xdr:to>
    <xdr:sp>
      <xdr:nvSpPr>
        <xdr:cNvPr id="22" name="Oval 22"/>
        <xdr:cNvSpPr>
          <a:spLocks/>
        </xdr:cNvSpPr>
      </xdr:nvSpPr>
      <xdr:spPr>
        <a:xfrm>
          <a:off x="19050" y="0"/>
          <a:ext cx="12096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295275</xdr:colOff>
      <xdr:row>0</xdr:row>
      <xdr:rowOff>0</xdr:rowOff>
    </xdr:to>
    <xdr:sp>
      <xdr:nvSpPr>
        <xdr:cNvPr id="23" name="Oval 23"/>
        <xdr:cNvSpPr>
          <a:spLocks/>
        </xdr:cNvSpPr>
      </xdr:nvSpPr>
      <xdr:spPr>
        <a:xfrm>
          <a:off x="28575" y="0"/>
          <a:ext cx="12096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285750</xdr:colOff>
      <xdr:row>0</xdr:row>
      <xdr:rowOff>0</xdr:rowOff>
    </xdr:to>
    <xdr:sp>
      <xdr:nvSpPr>
        <xdr:cNvPr id="24" name="Oval 24"/>
        <xdr:cNvSpPr>
          <a:spLocks/>
        </xdr:cNvSpPr>
      </xdr:nvSpPr>
      <xdr:spPr>
        <a:xfrm>
          <a:off x="19050" y="0"/>
          <a:ext cx="12096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371475</xdr:colOff>
      <xdr:row>22</xdr:row>
      <xdr:rowOff>133350</xdr:rowOff>
    </xdr:from>
    <xdr:to>
      <xdr:col>15</xdr:col>
      <xdr:colOff>266700</xdr:colOff>
      <xdr:row>25</xdr:row>
      <xdr:rowOff>209550</xdr:rowOff>
    </xdr:to>
    <xdr:sp>
      <xdr:nvSpPr>
        <xdr:cNvPr id="25" name="AutoShape 25">
          <a:hlinkClick r:id="rId1"/>
        </xdr:cNvPr>
        <xdr:cNvSpPr>
          <a:spLocks/>
        </xdr:cNvSpPr>
      </xdr:nvSpPr>
      <xdr:spPr>
        <a:xfrm rot="10800000">
          <a:off x="7639050" y="6057900"/>
          <a:ext cx="1571625" cy="581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1" name="Oval 1"/>
        <xdr:cNvSpPr>
          <a:spLocks/>
        </xdr:cNvSpPr>
      </xdr:nvSpPr>
      <xdr:spPr>
        <a:xfrm>
          <a:off x="2933700" y="0"/>
          <a:ext cx="8382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0</xdr:row>
      <xdr:rowOff>0</xdr:rowOff>
    </xdr:from>
    <xdr:to>
      <xdr:col>5</xdr:col>
      <xdr:colOff>247650</xdr:colOff>
      <xdr:row>0</xdr:row>
      <xdr:rowOff>0</xdr:rowOff>
    </xdr:to>
    <xdr:sp>
      <xdr:nvSpPr>
        <xdr:cNvPr id="2" name="Oval 2"/>
        <xdr:cNvSpPr>
          <a:spLocks/>
        </xdr:cNvSpPr>
      </xdr:nvSpPr>
      <xdr:spPr>
        <a:xfrm>
          <a:off x="2943225" y="0"/>
          <a:ext cx="8382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0</xdr:row>
      <xdr:rowOff>0</xdr:rowOff>
    </xdr:from>
    <xdr:to>
      <xdr:col>5</xdr:col>
      <xdr:colOff>257175</xdr:colOff>
      <xdr:row>0</xdr:row>
      <xdr:rowOff>0</xdr:rowOff>
    </xdr:to>
    <xdr:sp>
      <xdr:nvSpPr>
        <xdr:cNvPr id="3" name="Oval 3"/>
        <xdr:cNvSpPr>
          <a:spLocks/>
        </xdr:cNvSpPr>
      </xdr:nvSpPr>
      <xdr:spPr>
        <a:xfrm>
          <a:off x="2952750" y="0"/>
          <a:ext cx="8382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0</xdr:row>
      <xdr:rowOff>0</xdr:rowOff>
    </xdr:from>
    <xdr:to>
      <xdr:col>5</xdr:col>
      <xdr:colOff>247650</xdr:colOff>
      <xdr:row>0</xdr:row>
      <xdr:rowOff>0</xdr:rowOff>
    </xdr:to>
    <xdr:sp>
      <xdr:nvSpPr>
        <xdr:cNvPr id="4" name="Oval 4"/>
        <xdr:cNvSpPr>
          <a:spLocks/>
        </xdr:cNvSpPr>
      </xdr:nvSpPr>
      <xdr:spPr>
        <a:xfrm>
          <a:off x="2943225" y="0"/>
          <a:ext cx="8382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0</xdr:row>
      <xdr:rowOff>0</xdr:rowOff>
    </xdr:from>
    <xdr:to>
      <xdr:col>6</xdr:col>
      <xdr:colOff>428625</xdr:colOff>
      <xdr:row>0</xdr:row>
      <xdr:rowOff>0</xdr:rowOff>
    </xdr:to>
    <xdr:sp>
      <xdr:nvSpPr>
        <xdr:cNvPr id="5" name="Oval 5"/>
        <xdr:cNvSpPr>
          <a:spLocks/>
        </xdr:cNvSpPr>
      </xdr:nvSpPr>
      <xdr:spPr>
        <a:xfrm>
          <a:off x="3771900" y="0"/>
          <a:ext cx="8382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0</xdr:row>
      <xdr:rowOff>0</xdr:rowOff>
    </xdr:from>
    <xdr:to>
      <xdr:col>6</xdr:col>
      <xdr:colOff>428625</xdr:colOff>
      <xdr:row>0</xdr:row>
      <xdr:rowOff>0</xdr:rowOff>
    </xdr:to>
    <xdr:sp>
      <xdr:nvSpPr>
        <xdr:cNvPr id="6" name="Oval 6"/>
        <xdr:cNvSpPr>
          <a:spLocks/>
        </xdr:cNvSpPr>
      </xdr:nvSpPr>
      <xdr:spPr>
        <a:xfrm>
          <a:off x="3771900" y="0"/>
          <a:ext cx="8382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0</xdr:row>
      <xdr:rowOff>0</xdr:rowOff>
    </xdr:from>
    <xdr:to>
      <xdr:col>6</xdr:col>
      <xdr:colOff>438150</xdr:colOff>
      <xdr:row>0</xdr:row>
      <xdr:rowOff>0</xdr:rowOff>
    </xdr:to>
    <xdr:sp>
      <xdr:nvSpPr>
        <xdr:cNvPr id="7" name="Oval 7"/>
        <xdr:cNvSpPr>
          <a:spLocks/>
        </xdr:cNvSpPr>
      </xdr:nvSpPr>
      <xdr:spPr>
        <a:xfrm>
          <a:off x="3781425" y="0"/>
          <a:ext cx="8382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0</xdr:row>
      <xdr:rowOff>0</xdr:rowOff>
    </xdr:from>
    <xdr:to>
      <xdr:col>6</xdr:col>
      <xdr:colOff>428625</xdr:colOff>
      <xdr:row>0</xdr:row>
      <xdr:rowOff>0</xdr:rowOff>
    </xdr:to>
    <xdr:sp>
      <xdr:nvSpPr>
        <xdr:cNvPr id="8" name="Oval 8"/>
        <xdr:cNvSpPr>
          <a:spLocks/>
        </xdr:cNvSpPr>
      </xdr:nvSpPr>
      <xdr:spPr>
        <a:xfrm>
          <a:off x="3771900" y="0"/>
          <a:ext cx="8382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Oval 9"/>
        <xdr:cNvSpPr>
          <a:spLocks/>
        </xdr:cNvSpPr>
      </xdr:nvSpPr>
      <xdr:spPr>
        <a:xfrm>
          <a:off x="4600575" y="0"/>
          <a:ext cx="8763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Oval 10"/>
        <xdr:cNvSpPr>
          <a:spLocks/>
        </xdr:cNvSpPr>
      </xdr:nvSpPr>
      <xdr:spPr>
        <a:xfrm>
          <a:off x="4600575" y="0"/>
          <a:ext cx="8763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" name="Oval 11"/>
        <xdr:cNvSpPr>
          <a:spLocks/>
        </xdr:cNvSpPr>
      </xdr:nvSpPr>
      <xdr:spPr>
        <a:xfrm>
          <a:off x="4610100" y="0"/>
          <a:ext cx="8763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Oval 12"/>
        <xdr:cNvSpPr>
          <a:spLocks/>
        </xdr:cNvSpPr>
      </xdr:nvSpPr>
      <xdr:spPr>
        <a:xfrm>
          <a:off x="4600575" y="0"/>
          <a:ext cx="8763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0</xdr:row>
      <xdr:rowOff>0</xdr:rowOff>
    </xdr:from>
    <xdr:to>
      <xdr:col>4</xdr:col>
      <xdr:colOff>66675</xdr:colOff>
      <xdr:row>0</xdr:row>
      <xdr:rowOff>0</xdr:rowOff>
    </xdr:to>
    <xdr:sp>
      <xdr:nvSpPr>
        <xdr:cNvPr id="13" name="Oval 13"/>
        <xdr:cNvSpPr>
          <a:spLocks/>
        </xdr:cNvSpPr>
      </xdr:nvSpPr>
      <xdr:spPr>
        <a:xfrm>
          <a:off x="2076450" y="0"/>
          <a:ext cx="8763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295275</xdr:colOff>
      <xdr:row>0</xdr:row>
      <xdr:rowOff>0</xdr:rowOff>
    </xdr:to>
    <xdr:sp>
      <xdr:nvSpPr>
        <xdr:cNvPr id="14" name="Oval 14"/>
        <xdr:cNvSpPr>
          <a:spLocks/>
        </xdr:cNvSpPr>
      </xdr:nvSpPr>
      <xdr:spPr>
        <a:xfrm>
          <a:off x="9525" y="0"/>
          <a:ext cx="12287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0</xdr:row>
      <xdr:rowOff>0</xdr:rowOff>
    </xdr:from>
    <xdr:to>
      <xdr:col>2</xdr:col>
      <xdr:colOff>485775</xdr:colOff>
      <xdr:row>0</xdr:row>
      <xdr:rowOff>0</xdr:rowOff>
    </xdr:to>
    <xdr:sp>
      <xdr:nvSpPr>
        <xdr:cNvPr id="15" name="Oval 15"/>
        <xdr:cNvSpPr>
          <a:spLocks/>
        </xdr:cNvSpPr>
      </xdr:nvSpPr>
      <xdr:spPr>
        <a:xfrm>
          <a:off x="1238250" y="0"/>
          <a:ext cx="8382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0</xdr:row>
      <xdr:rowOff>0</xdr:rowOff>
    </xdr:from>
    <xdr:to>
      <xdr:col>2</xdr:col>
      <xdr:colOff>485775</xdr:colOff>
      <xdr:row>0</xdr:row>
      <xdr:rowOff>0</xdr:rowOff>
    </xdr:to>
    <xdr:sp>
      <xdr:nvSpPr>
        <xdr:cNvPr id="16" name="Oval 16"/>
        <xdr:cNvSpPr>
          <a:spLocks/>
        </xdr:cNvSpPr>
      </xdr:nvSpPr>
      <xdr:spPr>
        <a:xfrm>
          <a:off x="1238250" y="0"/>
          <a:ext cx="8382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7" name="Oval 17"/>
        <xdr:cNvSpPr>
          <a:spLocks/>
        </xdr:cNvSpPr>
      </xdr:nvSpPr>
      <xdr:spPr>
        <a:xfrm>
          <a:off x="1247775" y="0"/>
          <a:ext cx="8382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0</xdr:row>
      <xdr:rowOff>0</xdr:rowOff>
    </xdr:from>
    <xdr:to>
      <xdr:col>2</xdr:col>
      <xdr:colOff>485775</xdr:colOff>
      <xdr:row>0</xdr:row>
      <xdr:rowOff>0</xdr:rowOff>
    </xdr:to>
    <xdr:sp>
      <xdr:nvSpPr>
        <xdr:cNvPr id="18" name="Oval 18"/>
        <xdr:cNvSpPr>
          <a:spLocks/>
        </xdr:cNvSpPr>
      </xdr:nvSpPr>
      <xdr:spPr>
        <a:xfrm>
          <a:off x="1238250" y="0"/>
          <a:ext cx="8382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0</xdr:row>
      <xdr:rowOff>0</xdr:rowOff>
    </xdr:from>
    <xdr:to>
      <xdr:col>4</xdr:col>
      <xdr:colOff>66675</xdr:colOff>
      <xdr:row>0</xdr:row>
      <xdr:rowOff>0</xdr:rowOff>
    </xdr:to>
    <xdr:sp>
      <xdr:nvSpPr>
        <xdr:cNvPr id="19" name="Oval 19"/>
        <xdr:cNvSpPr>
          <a:spLocks/>
        </xdr:cNvSpPr>
      </xdr:nvSpPr>
      <xdr:spPr>
        <a:xfrm>
          <a:off x="2076450" y="0"/>
          <a:ext cx="8763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0</xdr:row>
      <xdr:rowOff>0</xdr:rowOff>
    </xdr:from>
    <xdr:to>
      <xdr:col>4</xdr:col>
      <xdr:colOff>66675</xdr:colOff>
      <xdr:row>0</xdr:row>
      <xdr:rowOff>0</xdr:rowOff>
    </xdr:to>
    <xdr:sp>
      <xdr:nvSpPr>
        <xdr:cNvPr id="20" name="Oval 20"/>
        <xdr:cNvSpPr>
          <a:spLocks/>
        </xdr:cNvSpPr>
      </xdr:nvSpPr>
      <xdr:spPr>
        <a:xfrm>
          <a:off x="2076450" y="0"/>
          <a:ext cx="8763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495300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21" name="Oval 21"/>
        <xdr:cNvSpPr>
          <a:spLocks/>
        </xdr:cNvSpPr>
      </xdr:nvSpPr>
      <xdr:spPr>
        <a:xfrm>
          <a:off x="2085975" y="0"/>
          <a:ext cx="8763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285750</xdr:colOff>
      <xdr:row>0</xdr:row>
      <xdr:rowOff>0</xdr:rowOff>
    </xdr:to>
    <xdr:sp>
      <xdr:nvSpPr>
        <xdr:cNvPr id="22" name="Oval 22"/>
        <xdr:cNvSpPr>
          <a:spLocks/>
        </xdr:cNvSpPr>
      </xdr:nvSpPr>
      <xdr:spPr>
        <a:xfrm>
          <a:off x="19050" y="0"/>
          <a:ext cx="12096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295275</xdr:colOff>
      <xdr:row>0</xdr:row>
      <xdr:rowOff>0</xdr:rowOff>
    </xdr:to>
    <xdr:sp>
      <xdr:nvSpPr>
        <xdr:cNvPr id="23" name="Oval 23"/>
        <xdr:cNvSpPr>
          <a:spLocks/>
        </xdr:cNvSpPr>
      </xdr:nvSpPr>
      <xdr:spPr>
        <a:xfrm>
          <a:off x="28575" y="0"/>
          <a:ext cx="12096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285750</xdr:colOff>
      <xdr:row>0</xdr:row>
      <xdr:rowOff>0</xdr:rowOff>
    </xdr:to>
    <xdr:sp>
      <xdr:nvSpPr>
        <xdr:cNvPr id="24" name="Oval 24"/>
        <xdr:cNvSpPr>
          <a:spLocks/>
        </xdr:cNvSpPr>
      </xdr:nvSpPr>
      <xdr:spPr>
        <a:xfrm>
          <a:off x="19050" y="0"/>
          <a:ext cx="12096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390525</xdr:colOff>
      <xdr:row>24</xdr:row>
      <xdr:rowOff>95250</xdr:rowOff>
    </xdr:from>
    <xdr:to>
      <xdr:col>14</xdr:col>
      <xdr:colOff>238125</xdr:colOff>
      <xdr:row>26</xdr:row>
      <xdr:rowOff>142875</xdr:rowOff>
    </xdr:to>
    <xdr:sp>
      <xdr:nvSpPr>
        <xdr:cNvPr id="25" name="AutoShape 25">
          <a:hlinkClick r:id="rId1"/>
        </xdr:cNvPr>
        <xdr:cNvSpPr>
          <a:spLocks/>
        </xdr:cNvSpPr>
      </xdr:nvSpPr>
      <xdr:spPr>
        <a:xfrm rot="10800000">
          <a:off x="7810500" y="6429375"/>
          <a:ext cx="1790700" cy="4762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1" name="Oval 1"/>
        <xdr:cNvSpPr>
          <a:spLocks/>
        </xdr:cNvSpPr>
      </xdr:nvSpPr>
      <xdr:spPr>
        <a:xfrm>
          <a:off x="2667000" y="0"/>
          <a:ext cx="7048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0</xdr:row>
      <xdr:rowOff>0</xdr:rowOff>
    </xdr:from>
    <xdr:to>
      <xdr:col>5</xdr:col>
      <xdr:colOff>247650</xdr:colOff>
      <xdr:row>0</xdr:row>
      <xdr:rowOff>0</xdr:rowOff>
    </xdr:to>
    <xdr:sp>
      <xdr:nvSpPr>
        <xdr:cNvPr id="2" name="Oval 2"/>
        <xdr:cNvSpPr>
          <a:spLocks/>
        </xdr:cNvSpPr>
      </xdr:nvSpPr>
      <xdr:spPr>
        <a:xfrm>
          <a:off x="2676525" y="0"/>
          <a:ext cx="7048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0</xdr:row>
      <xdr:rowOff>0</xdr:rowOff>
    </xdr:from>
    <xdr:to>
      <xdr:col>5</xdr:col>
      <xdr:colOff>257175</xdr:colOff>
      <xdr:row>0</xdr:row>
      <xdr:rowOff>0</xdr:rowOff>
    </xdr:to>
    <xdr:sp>
      <xdr:nvSpPr>
        <xdr:cNvPr id="3" name="Oval 3"/>
        <xdr:cNvSpPr>
          <a:spLocks/>
        </xdr:cNvSpPr>
      </xdr:nvSpPr>
      <xdr:spPr>
        <a:xfrm>
          <a:off x="2686050" y="0"/>
          <a:ext cx="7048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0</xdr:row>
      <xdr:rowOff>0</xdr:rowOff>
    </xdr:from>
    <xdr:to>
      <xdr:col>5</xdr:col>
      <xdr:colOff>247650</xdr:colOff>
      <xdr:row>0</xdr:row>
      <xdr:rowOff>0</xdr:rowOff>
    </xdr:to>
    <xdr:sp>
      <xdr:nvSpPr>
        <xdr:cNvPr id="4" name="Oval 4"/>
        <xdr:cNvSpPr>
          <a:spLocks/>
        </xdr:cNvSpPr>
      </xdr:nvSpPr>
      <xdr:spPr>
        <a:xfrm>
          <a:off x="2676525" y="0"/>
          <a:ext cx="7048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0</xdr:row>
      <xdr:rowOff>0</xdr:rowOff>
    </xdr:from>
    <xdr:to>
      <xdr:col>6</xdr:col>
      <xdr:colOff>428625</xdr:colOff>
      <xdr:row>0</xdr:row>
      <xdr:rowOff>0</xdr:rowOff>
    </xdr:to>
    <xdr:sp>
      <xdr:nvSpPr>
        <xdr:cNvPr id="5" name="Oval 5"/>
        <xdr:cNvSpPr>
          <a:spLocks/>
        </xdr:cNvSpPr>
      </xdr:nvSpPr>
      <xdr:spPr>
        <a:xfrm>
          <a:off x="3371850" y="0"/>
          <a:ext cx="8382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0</xdr:row>
      <xdr:rowOff>0</xdr:rowOff>
    </xdr:from>
    <xdr:to>
      <xdr:col>6</xdr:col>
      <xdr:colOff>428625</xdr:colOff>
      <xdr:row>0</xdr:row>
      <xdr:rowOff>0</xdr:rowOff>
    </xdr:to>
    <xdr:sp>
      <xdr:nvSpPr>
        <xdr:cNvPr id="6" name="Oval 6"/>
        <xdr:cNvSpPr>
          <a:spLocks/>
        </xdr:cNvSpPr>
      </xdr:nvSpPr>
      <xdr:spPr>
        <a:xfrm>
          <a:off x="3371850" y="0"/>
          <a:ext cx="8382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0</xdr:row>
      <xdr:rowOff>0</xdr:rowOff>
    </xdr:from>
    <xdr:to>
      <xdr:col>6</xdr:col>
      <xdr:colOff>438150</xdr:colOff>
      <xdr:row>0</xdr:row>
      <xdr:rowOff>0</xdr:rowOff>
    </xdr:to>
    <xdr:sp>
      <xdr:nvSpPr>
        <xdr:cNvPr id="7" name="Oval 7"/>
        <xdr:cNvSpPr>
          <a:spLocks/>
        </xdr:cNvSpPr>
      </xdr:nvSpPr>
      <xdr:spPr>
        <a:xfrm>
          <a:off x="3381375" y="0"/>
          <a:ext cx="8382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0</xdr:row>
      <xdr:rowOff>0</xdr:rowOff>
    </xdr:from>
    <xdr:to>
      <xdr:col>6</xdr:col>
      <xdr:colOff>428625</xdr:colOff>
      <xdr:row>0</xdr:row>
      <xdr:rowOff>0</xdr:rowOff>
    </xdr:to>
    <xdr:sp>
      <xdr:nvSpPr>
        <xdr:cNvPr id="8" name="Oval 8"/>
        <xdr:cNvSpPr>
          <a:spLocks/>
        </xdr:cNvSpPr>
      </xdr:nvSpPr>
      <xdr:spPr>
        <a:xfrm>
          <a:off x="3371850" y="0"/>
          <a:ext cx="8382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Oval 9"/>
        <xdr:cNvSpPr>
          <a:spLocks/>
        </xdr:cNvSpPr>
      </xdr:nvSpPr>
      <xdr:spPr>
        <a:xfrm>
          <a:off x="4200525" y="0"/>
          <a:ext cx="7429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Oval 10"/>
        <xdr:cNvSpPr>
          <a:spLocks/>
        </xdr:cNvSpPr>
      </xdr:nvSpPr>
      <xdr:spPr>
        <a:xfrm>
          <a:off x="4200525" y="0"/>
          <a:ext cx="7429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" name="Oval 11"/>
        <xdr:cNvSpPr>
          <a:spLocks/>
        </xdr:cNvSpPr>
      </xdr:nvSpPr>
      <xdr:spPr>
        <a:xfrm>
          <a:off x="4210050" y="0"/>
          <a:ext cx="7429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Oval 12"/>
        <xdr:cNvSpPr>
          <a:spLocks/>
        </xdr:cNvSpPr>
      </xdr:nvSpPr>
      <xdr:spPr>
        <a:xfrm>
          <a:off x="4200525" y="0"/>
          <a:ext cx="7429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0</xdr:row>
      <xdr:rowOff>0</xdr:rowOff>
    </xdr:from>
    <xdr:to>
      <xdr:col>4</xdr:col>
      <xdr:colOff>66675</xdr:colOff>
      <xdr:row>0</xdr:row>
      <xdr:rowOff>0</xdr:rowOff>
    </xdr:to>
    <xdr:sp>
      <xdr:nvSpPr>
        <xdr:cNvPr id="13" name="Oval 13"/>
        <xdr:cNvSpPr>
          <a:spLocks/>
        </xdr:cNvSpPr>
      </xdr:nvSpPr>
      <xdr:spPr>
        <a:xfrm>
          <a:off x="1943100" y="0"/>
          <a:ext cx="7429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295275</xdr:colOff>
      <xdr:row>0</xdr:row>
      <xdr:rowOff>0</xdr:rowOff>
    </xdr:to>
    <xdr:sp>
      <xdr:nvSpPr>
        <xdr:cNvPr id="14" name="Oval 14"/>
        <xdr:cNvSpPr>
          <a:spLocks/>
        </xdr:cNvSpPr>
      </xdr:nvSpPr>
      <xdr:spPr>
        <a:xfrm>
          <a:off x="9525" y="0"/>
          <a:ext cx="12287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0</xdr:row>
      <xdr:rowOff>0</xdr:rowOff>
    </xdr:from>
    <xdr:to>
      <xdr:col>2</xdr:col>
      <xdr:colOff>485775</xdr:colOff>
      <xdr:row>0</xdr:row>
      <xdr:rowOff>0</xdr:rowOff>
    </xdr:to>
    <xdr:sp>
      <xdr:nvSpPr>
        <xdr:cNvPr id="15" name="Oval 15"/>
        <xdr:cNvSpPr>
          <a:spLocks/>
        </xdr:cNvSpPr>
      </xdr:nvSpPr>
      <xdr:spPr>
        <a:xfrm>
          <a:off x="1238250" y="0"/>
          <a:ext cx="7048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0</xdr:row>
      <xdr:rowOff>0</xdr:rowOff>
    </xdr:from>
    <xdr:to>
      <xdr:col>2</xdr:col>
      <xdr:colOff>485775</xdr:colOff>
      <xdr:row>0</xdr:row>
      <xdr:rowOff>0</xdr:rowOff>
    </xdr:to>
    <xdr:sp>
      <xdr:nvSpPr>
        <xdr:cNvPr id="16" name="Oval 16"/>
        <xdr:cNvSpPr>
          <a:spLocks/>
        </xdr:cNvSpPr>
      </xdr:nvSpPr>
      <xdr:spPr>
        <a:xfrm>
          <a:off x="1238250" y="0"/>
          <a:ext cx="7048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7" name="Oval 17"/>
        <xdr:cNvSpPr>
          <a:spLocks/>
        </xdr:cNvSpPr>
      </xdr:nvSpPr>
      <xdr:spPr>
        <a:xfrm>
          <a:off x="1247775" y="0"/>
          <a:ext cx="7048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0</xdr:row>
      <xdr:rowOff>0</xdr:rowOff>
    </xdr:from>
    <xdr:to>
      <xdr:col>2</xdr:col>
      <xdr:colOff>485775</xdr:colOff>
      <xdr:row>0</xdr:row>
      <xdr:rowOff>0</xdr:rowOff>
    </xdr:to>
    <xdr:sp>
      <xdr:nvSpPr>
        <xdr:cNvPr id="18" name="Oval 18"/>
        <xdr:cNvSpPr>
          <a:spLocks/>
        </xdr:cNvSpPr>
      </xdr:nvSpPr>
      <xdr:spPr>
        <a:xfrm>
          <a:off x="1238250" y="0"/>
          <a:ext cx="7048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0</xdr:row>
      <xdr:rowOff>0</xdr:rowOff>
    </xdr:from>
    <xdr:to>
      <xdr:col>4</xdr:col>
      <xdr:colOff>66675</xdr:colOff>
      <xdr:row>0</xdr:row>
      <xdr:rowOff>0</xdr:rowOff>
    </xdr:to>
    <xdr:sp>
      <xdr:nvSpPr>
        <xdr:cNvPr id="19" name="Oval 19"/>
        <xdr:cNvSpPr>
          <a:spLocks/>
        </xdr:cNvSpPr>
      </xdr:nvSpPr>
      <xdr:spPr>
        <a:xfrm>
          <a:off x="1943100" y="0"/>
          <a:ext cx="7429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0</xdr:row>
      <xdr:rowOff>0</xdr:rowOff>
    </xdr:from>
    <xdr:to>
      <xdr:col>4</xdr:col>
      <xdr:colOff>66675</xdr:colOff>
      <xdr:row>0</xdr:row>
      <xdr:rowOff>0</xdr:rowOff>
    </xdr:to>
    <xdr:sp>
      <xdr:nvSpPr>
        <xdr:cNvPr id="20" name="Oval 20"/>
        <xdr:cNvSpPr>
          <a:spLocks/>
        </xdr:cNvSpPr>
      </xdr:nvSpPr>
      <xdr:spPr>
        <a:xfrm>
          <a:off x="1943100" y="0"/>
          <a:ext cx="7429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495300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21" name="Oval 21"/>
        <xdr:cNvSpPr>
          <a:spLocks/>
        </xdr:cNvSpPr>
      </xdr:nvSpPr>
      <xdr:spPr>
        <a:xfrm>
          <a:off x="1952625" y="0"/>
          <a:ext cx="7429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285750</xdr:colOff>
      <xdr:row>0</xdr:row>
      <xdr:rowOff>0</xdr:rowOff>
    </xdr:to>
    <xdr:sp>
      <xdr:nvSpPr>
        <xdr:cNvPr id="22" name="Oval 22"/>
        <xdr:cNvSpPr>
          <a:spLocks/>
        </xdr:cNvSpPr>
      </xdr:nvSpPr>
      <xdr:spPr>
        <a:xfrm>
          <a:off x="19050" y="0"/>
          <a:ext cx="12096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295275</xdr:colOff>
      <xdr:row>0</xdr:row>
      <xdr:rowOff>0</xdr:rowOff>
    </xdr:to>
    <xdr:sp>
      <xdr:nvSpPr>
        <xdr:cNvPr id="23" name="Oval 23"/>
        <xdr:cNvSpPr>
          <a:spLocks/>
        </xdr:cNvSpPr>
      </xdr:nvSpPr>
      <xdr:spPr>
        <a:xfrm>
          <a:off x="28575" y="0"/>
          <a:ext cx="12096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285750</xdr:colOff>
      <xdr:row>0</xdr:row>
      <xdr:rowOff>0</xdr:rowOff>
    </xdr:to>
    <xdr:sp>
      <xdr:nvSpPr>
        <xdr:cNvPr id="24" name="Oval 24"/>
        <xdr:cNvSpPr>
          <a:spLocks/>
        </xdr:cNvSpPr>
      </xdr:nvSpPr>
      <xdr:spPr>
        <a:xfrm>
          <a:off x="19050" y="0"/>
          <a:ext cx="12096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552450</xdr:colOff>
      <xdr:row>22</xdr:row>
      <xdr:rowOff>133350</xdr:rowOff>
    </xdr:from>
    <xdr:to>
      <xdr:col>16</xdr:col>
      <xdr:colOff>419100</xdr:colOff>
      <xdr:row>25</xdr:row>
      <xdr:rowOff>152400</xdr:rowOff>
    </xdr:to>
    <xdr:sp>
      <xdr:nvSpPr>
        <xdr:cNvPr id="25" name="AutoShape 25">
          <a:hlinkClick r:id="rId1"/>
        </xdr:cNvPr>
        <xdr:cNvSpPr>
          <a:spLocks/>
        </xdr:cNvSpPr>
      </xdr:nvSpPr>
      <xdr:spPr>
        <a:xfrm rot="10800000">
          <a:off x="8334375" y="6048375"/>
          <a:ext cx="1676400" cy="5238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1" name="Oval 1"/>
        <xdr:cNvSpPr>
          <a:spLocks/>
        </xdr:cNvSpPr>
      </xdr:nvSpPr>
      <xdr:spPr>
        <a:xfrm>
          <a:off x="2676525" y="0"/>
          <a:ext cx="7048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0</xdr:row>
      <xdr:rowOff>0</xdr:rowOff>
    </xdr:from>
    <xdr:to>
      <xdr:col>5</xdr:col>
      <xdr:colOff>247650</xdr:colOff>
      <xdr:row>0</xdr:row>
      <xdr:rowOff>0</xdr:rowOff>
    </xdr:to>
    <xdr:sp>
      <xdr:nvSpPr>
        <xdr:cNvPr id="2" name="Oval 2"/>
        <xdr:cNvSpPr>
          <a:spLocks/>
        </xdr:cNvSpPr>
      </xdr:nvSpPr>
      <xdr:spPr>
        <a:xfrm>
          <a:off x="2686050" y="0"/>
          <a:ext cx="7048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0</xdr:row>
      <xdr:rowOff>0</xdr:rowOff>
    </xdr:from>
    <xdr:to>
      <xdr:col>5</xdr:col>
      <xdr:colOff>257175</xdr:colOff>
      <xdr:row>0</xdr:row>
      <xdr:rowOff>0</xdr:rowOff>
    </xdr:to>
    <xdr:sp>
      <xdr:nvSpPr>
        <xdr:cNvPr id="3" name="Oval 3"/>
        <xdr:cNvSpPr>
          <a:spLocks/>
        </xdr:cNvSpPr>
      </xdr:nvSpPr>
      <xdr:spPr>
        <a:xfrm>
          <a:off x="2695575" y="0"/>
          <a:ext cx="7048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0</xdr:row>
      <xdr:rowOff>0</xdr:rowOff>
    </xdr:from>
    <xdr:to>
      <xdr:col>5</xdr:col>
      <xdr:colOff>247650</xdr:colOff>
      <xdr:row>0</xdr:row>
      <xdr:rowOff>0</xdr:rowOff>
    </xdr:to>
    <xdr:sp>
      <xdr:nvSpPr>
        <xdr:cNvPr id="4" name="Oval 4"/>
        <xdr:cNvSpPr>
          <a:spLocks/>
        </xdr:cNvSpPr>
      </xdr:nvSpPr>
      <xdr:spPr>
        <a:xfrm>
          <a:off x="2686050" y="0"/>
          <a:ext cx="7048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0</xdr:row>
      <xdr:rowOff>0</xdr:rowOff>
    </xdr:from>
    <xdr:to>
      <xdr:col>6</xdr:col>
      <xdr:colOff>428625</xdr:colOff>
      <xdr:row>0</xdr:row>
      <xdr:rowOff>0</xdr:rowOff>
    </xdr:to>
    <xdr:sp>
      <xdr:nvSpPr>
        <xdr:cNvPr id="5" name="Oval 5"/>
        <xdr:cNvSpPr>
          <a:spLocks/>
        </xdr:cNvSpPr>
      </xdr:nvSpPr>
      <xdr:spPr>
        <a:xfrm>
          <a:off x="3381375" y="0"/>
          <a:ext cx="8382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0</xdr:row>
      <xdr:rowOff>0</xdr:rowOff>
    </xdr:from>
    <xdr:to>
      <xdr:col>6</xdr:col>
      <xdr:colOff>428625</xdr:colOff>
      <xdr:row>0</xdr:row>
      <xdr:rowOff>0</xdr:rowOff>
    </xdr:to>
    <xdr:sp>
      <xdr:nvSpPr>
        <xdr:cNvPr id="6" name="Oval 6"/>
        <xdr:cNvSpPr>
          <a:spLocks/>
        </xdr:cNvSpPr>
      </xdr:nvSpPr>
      <xdr:spPr>
        <a:xfrm>
          <a:off x="3381375" y="0"/>
          <a:ext cx="8382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0</xdr:row>
      <xdr:rowOff>0</xdr:rowOff>
    </xdr:from>
    <xdr:to>
      <xdr:col>6</xdr:col>
      <xdr:colOff>438150</xdr:colOff>
      <xdr:row>0</xdr:row>
      <xdr:rowOff>0</xdr:rowOff>
    </xdr:to>
    <xdr:sp>
      <xdr:nvSpPr>
        <xdr:cNvPr id="7" name="Oval 7"/>
        <xdr:cNvSpPr>
          <a:spLocks/>
        </xdr:cNvSpPr>
      </xdr:nvSpPr>
      <xdr:spPr>
        <a:xfrm>
          <a:off x="3390900" y="0"/>
          <a:ext cx="8382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0</xdr:row>
      <xdr:rowOff>0</xdr:rowOff>
    </xdr:from>
    <xdr:to>
      <xdr:col>6</xdr:col>
      <xdr:colOff>428625</xdr:colOff>
      <xdr:row>0</xdr:row>
      <xdr:rowOff>0</xdr:rowOff>
    </xdr:to>
    <xdr:sp>
      <xdr:nvSpPr>
        <xdr:cNvPr id="8" name="Oval 8"/>
        <xdr:cNvSpPr>
          <a:spLocks/>
        </xdr:cNvSpPr>
      </xdr:nvSpPr>
      <xdr:spPr>
        <a:xfrm>
          <a:off x="3381375" y="0"/>
          <a:ext cx="8382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Oval 9"/>
        <xdr:cNvSpPr>
          <a:spLocks/>
        </xdr:cNvSpPr>
      </xdr:nvSpPr>
      <xdr:spPr>
        <a:xfrm>
          <a:off x="4210050" y="0"/>
          <a:ext cx="7429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Oval 10"/>
        <xdr:cNvSpPr>
          <a:spLocks/>
        </xdr:cNvSpPr>
      </xdr:nvSpPr>
      <xdr:spPr>
        <a:xfrm>
          <a:off x="4210050" y="0"/>
          <a:ext cx="7429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" name="Oval 11"/>
        <xdr:cNvSpPr>
          <a:spLocks/>
        </xdr:cNvSpPr>
      </xdr:nvSpPr>
      <xdr:spPr>
        <a:xfrm>
          <a:off x="4219575" y="0"/>
          <a:ext cx="7429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Oval 12"/>
        <xdr:cNvSpPr>
          <a:spLocks/>
        </xdr:cNvSpPr>
      </xdr:nvSpPr>
      <xdr:spPr>
        <a:xfrm>
          <a:off x="4210050" y="0"/>
          <a:ext cx="7429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0</xdr:row>
      <xdr:rowOff>0</xdr:rowOff>
    </xdr:from>
    <xdr:to>
      <xdr:col>4</xdr:col>
      <xdr:colOff>66675</xdr:colOff>
      <xdr:row>0</xdr:row>
      <xdr:rowOff>0</xdr:rowOff>
    </xdr:to>
    <xdr:sp>
      <xdr:nvSpPr>
        <xdr:cNvPr id="13" name="Oval 13"/>
        <xdr:cNvSpPr>
          <a:spLocks/>
        </xdr:cNvSpPr>
      </xdr:nvSpPr>
      <xdr:spPr>
        <a:xfrm>
          <a:off x="1943100" y="0"/>
          <a:ext cx="7524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295275</xdr:colOff>
      <xdr:row>0</xdr:row>
      <xdr:rowOff>0</xdr:rowOff>
    </xdr:to>
    <xdr:sp>
      <xdr:nvSpPr>
        <xdr:cNvPr id="14" name="Oval 14"/>
        <xdr:cNvSpPr>
          <a:spLocks/>
        </xdr:cNvSpPr>
      </xdr:nvSpPr>
      <xdr:spPr>
        <a:xfrm>
          <a:off x="9525" y="0"/>
          <a:ext cx="12287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0</xdr:row>
      <xdr:rowOff>0</xdr:rowOff>
    </xdr:from>
    <xdr:to>
      <xdr:col>2</xdr:col>
      <xdr:colOff>485775</xdr:colOff>
      <xdr:row>0</xdr:row>
      <xdr:rowOff>0</xdr:rowOff>
    </xdr:to>
    <xdr:sp>
      <xdr:nvSpPr>
        <xdr:cNvPr id="15" name="Oval 15"/>
        <xdr:cNvSpPr>
          <a:spLocks/>
        </xdr:cNvSpPr>
      </xdr:nvSpPr>
      <xdr:spPr>
        <a:xfrm>
          <a:off x="1238250" y="0"/>
          <a:ext cx="7048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0</xdr:row>
      <xdr:rowOff>0</xdr:rowOff>
    </xdr:from>
    <xdr:to>
      <xdr:col>2</xdr:col>
      <xdr:colOff>485775</xdr:colOff>
      <xdr:row>0</xdr:row>
      <xdr:rowOff>0</xdr:rowOff>
    </xdr:to>
    <xdr:sp>
      <xdr:nvSpPr>
        <xdr:cNvPr id="16" name="Oval 16"/>
        <xdr:cNvSpPr>
          <a:spLocks/>
        </xdr:cNvSpPr>
      </xdr:nvSpPr>
      <xdr:spPr>
        <a:xfrm>
          <a:off x="1238250" y="0"/>
          <a:ext cx="7048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7" name="Oval 17"/>
        <xdr:cNvSpPr>
          <a:spLocks/>
        </xdr:cNvSpPr>
      </xdr:nvSpPr>
      <xdr:spPr>
        <a:xfrm>
          <a:off x="1247775" y="0"/>
          <a:ext cx="7048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0</xdr:row>
      <xdr:rowOff>0</xdr:rowOff>
    </xdr:from>
    <xdr:to>
      <xdr:col>2</xdr:col>
      <xdr:colOff>485775</xdr:colOff>
      <xdr:row>0</xdr:row>
      <xdr:rowOff>0</xdr:rowOff>
    </xdr:to>
    <xdr:sp>
      <xdr:nvSpPr>
        <xdr:cNvPr id="18" name="Oval 18"/>
        <xdr:cNvSpPr>
          <a:spLocks/>
        </xdr:cNvSpPr>
      </xdr:nvSpPr>
      <xdr:spPr>
        <a:xfrm>
          <a:off x="1238250" y="0"/>
          <a:ext cx="7048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0</xdr:row>
      <xdr:rowOff>0</xdr:rowOff>
    </xdr:from>
    <xdr:to>
      <xdr:col>4</xdr:col>
      <xdr:colOff>66675</xdr:colOff>
      <xdr:row>0</xdr:row>
      <xdr:rowOff>0</xdr:rowOff>
    </xdr:to>
    <xdr:sp>
      <xdr:nvSpPr>
        <xdr:cNvPr id="19" name="Oval 19"/>
        <xdr:cNvSpPr>
          <a:spLocks/>
        </xdr:cNvSpPr>
      </xdr:nvSpPr>
      <xdr:spPr>
        <a:xfrm>
          <a:off x="1943100" y="0"/>
          <a:ext cx="7524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0</xdr:row>
      <xdr:rowOff>0</xdr:rowOff>
    </xdr:from>
    <xdr:to>
      <xdr:col>4</xdr:col>
      <xdr:colOff>66675</xdr:colOff>
      <xdr:row>0</xdr:row>
      <xdr:rowOff>0</xdr:rowOff>
    </xdr:to>
    <xdr:sp>
      <xdr:nvSpPr>
        <xdr:cNvPr id="20" name="Oval 20"/>
        <xdr:cNvSpPr>
          <a:spLocks/>
        </xdr:cNvSpPr>
      </xdr:nvSpPr>
      <xdr:spPr>
        <a:xfrm>
          <a:off x="1943100" y="0"/>
          <a:ext cx="7524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495300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21" name="Oval 21"/>
        <xdr:cNvSpPr>
          <a:spLocks/>
        </xdr:cNvSpPr>
      </xdr:nvSpPr>
      <xdr:spPr>
        <a:xfrm>
          <a:off x="1952625" y="0"/>
          <a:ext cx="7524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285750</xdr:colOff>
      <xdr:row>0</xdr:row>
      <xdr:rowOff>0</xdr:rowOff>
    </xdr:to>
    <xdr:sp>
      <xdr:nvSpPr>
        <xdr:cNvPr id="22" name="Oval 22"/>
        <xdr:cNvSpPr>
          <a:spLocks/>
        </xdr:cNvSpPr>
      </xdr:nvSpPr>
      <xdr:spPr>
        <a:xfrm>
          <a:off x="19050" y="0"/>
          <a:ext cx="12096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295275</xdr:colOff>
      <xdr:row>0</xdr:row>
      <xdr:rowOff>0</xdr:rowOff>
    </xdr:to>
    <xdr:sp>
      <xdr:nvSpPr>
        <xdr:cNvPr id="23" name="Oval 23"/>
        <xdr:cNvSpPr>
          <a:spLocks/>
        </xdr:cNvSpPr>
      </xdr:nvSpPr>
      <xdr:spPr>
        <a:xfrm>
          <a:off x="28575" y="0"/>
          <a:ext cx="12096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285750</xdr:colOff>
      <xdr:row>0</xdr:row>
      <xdr:rowOff>0</xdr:rowOff>
    </xdr:to>
    <xdr:sp>
      <xdr:nvSpPr>
        <xdr:cNvPr id="24" name="Oval 24"/>
        <xdr:cNvSpPr>
          <a:spLocks/>
        </xdr:cNvSpPr>
      </xdr:nvSpPr>
      <xdr:spPr>
        <a:xfrm>
          <a:off x="19050" y="0"/>
          <a:ext cx="12096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24</xdr:row>
      <xdr:rowOff>28575</xdr:rowOff>
    </xdr:from>
    <xdr:to>
      <xdr:col>14</xdr:col>
      <xdr:colOff>276225</xdr:colOff>
      <xdr:row>27</xdr:row>
      <xdr:rowOff>47625</xdr:rowOff>
    </xdr:to>
    <xdr:sp>
      <xdr:nvSpPr>
        <xdr:cNvPr id="25" name="AutoShape 25">
          <a:hlinkClick r:id="rId1"/>
        </xdr:cNvPr>
        <xdr:cNvSpPr>
          <a:spLocks/>
        </xdr:cNvSpPr>
      </xdr:nvSpPr>
      <xdr:spPr>
        <a:xfrm rot="10800000">
          <a:off x="7000875" y="6296025"/>
          <a:ext cx="1714500" cy="581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140</xdr:row>
      <xdr:rowOff>76200</xdr:rowOff>
    </xdr:from>
    <xdr:to>
      <xdr:col>4</xdr:col>
      <xdr:colOff>885825</xdr:colOff>
      <xdr:row>142</xdr:row>
      <xdr:rowOff>142875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3248025" y="25965150"/>
          <a:ext cx="1657350" cy="5143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29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695325</xdr:colOff>
      <xdr:row>145</xdr:row>
      <xdr:rowOff>47625</xdr:rowOff>
    </xdr:from>
    <xdr:to>
      <xdr:col>3</xdr:col>
      <xdr:colOff>523875</xdr:colOff>
      <xdr:row>147</xdr:row>
      <xdr:rowOff>142875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3876675" y="28594050"/>
          <a:ext cx="1971675" cy="5143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71</xdr:row>
      <xdr:rowOff>0</xdr:rowOff>
    </xdr:from>
    <xdr:to>
      <xdr:col>4</xdr:col>
      <xdr:colOff>895350</xdr:colOff>
      <xdr:row>74</xdr:row>
      <xdr:rowOff>9525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3543300" y="17287875"/>
          <a:ext cx="1771650" cy="4953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29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131</xdr:row>
      <xdr:rowOff>0</xdr:rowOff>
    </xdr:from>
    <xdr:to>
      <xdr:col>4</xdr:col>
      <xdr:colOff>895350</xdr:colOff>
      <xdr:row>134</xdr:row>
      <xdr:rowOff>9525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3543300" y="31575375"/>
          <a:ext cx="1771650" cy="4953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29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47</xdr:row>
      <xdr:rowOff>0</xdr:rowOff>
    </xdr:from>
    <xdr:to>
      <xdr:col>4</xdr:col>
      <xdr:colOff>895350</xdr:colOff>
      <xdr:row>50</xdr:row>
      <xdr:rowOff>9525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3543300" y="11572875"/>
          <a:ext cx="1771650" cy="4953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29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1228725</xdr:colOff>
      <xdr:row>37</xdr:row>
      <xdr:rowOff>238125</xdr:rowOff>
    </xdr:from>
    <xdr:to>
      <xdr:col>4</xdr:col>
      <xdr:colOff>885825</xdr:colOff>
      <xdr:row>40</xdr:row>
      <xdr:rowOff>142875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3600450" y="9601200"/>
          <a:ext cx="2028825" cy="4857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29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71</xdr:row>
      <xdr:rowOff>28575</xdr:rowOff>
    </xdr:from>
    <xdr:to>
      <xdr:col>5</xdr:col>
      <xdr:colOff>885825</xdr:colOff>
      <xdr:row>73</xdr:row>
      <xdr:rowOff>142875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3524250" y="17259300"/>
          <a:ext cx="1885950" cy="4381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29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8.x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9.x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0.x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1.x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2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3.xml" /><Relationship Id="rId3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4.xml" /><Relationship Id="rId3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5.xml" /><Relationship Id="rId3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6.xml" /><Relationship Id="rId3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A1" sqref="A1:M1"/>
    </sheetView>
  </sheetViews>
  <sheetFormatPr defaultColWidth="9.140625" defaultRowHeight="12.75"/>
  <cols>
    <col min="1" max="1" width="12.00390625" style="0" bestFit="1" customWidth="1"/>
    <col min="2" max="2" width="13.00390625" style="0" customWidth="1"/>
    <col min="3" max="3" width="12.140625" style="0" customWidth="1"/>
    <col min="4" max="4" width="12.57421875" style="0" customWidth="1"/>
    <col min="5" max="5" width="12.140625" style="0" customWidth="1"/>
    <col min="6" max="6" width="11.8515625" style="0" customWidth="1"/>
    <col min="7" max="7" width="11.57421875" style="0" customWidth="1"/>
    <col min="8" max="8" width="12.28125" style="0" customWidth="1"/>
    <col min="9" max="9" width="11.8515625" style="0" customWidth="1"/>
    <col min="10" max="10" width="11.7109375" style="0" customWidth="1"/>
    <col min="11" max="11" width="11.57421875" style="0" customWidth="1"/>
    <col min="12" max="12" width="13.00390625" style="0" customWidth="1"/>
    <col min="13" max="13" width="27.140625" style="0" customWidth="1"/>
  </cols>
  <sheetData>
    <row r="1" spans="1:13" ht="44.25" customHeight="1" thickTop="1">
      <c r="A1" s="695" t="s">
        <v>34</v>
      </c>
      <c r="B1" s="696"/>
      <c r="C1" s="696"/>
      <c r="D1" s="696"/>
      <c r="E1" s="696"/>
      <c r="F1" s="696"/>
      <c r="G1" s="696"/>
      <c r="H1" s="696"/>
      <c r="I1" s="696"/>
      <c r="J1" s="696"/>
      <c r="K1" s="696"/>
      <c r="L1" s="696"/>
      <c r="M1" s="697"/>
    </row>
    <row r="2" spans="1:13" ht="21" customHeight="1">
      <c r="A2" s="466" t="s">
        <v>35</v>
      </c>
      <c r="B2" s="688" t="s">
        <v>396</v>
      </c>
      <c r="C2" s="689"/>
      <c r="D2" s="689"/>
      <c r="E2" s="689"/>
      <c r="F2" s="689"/>
      <c r="G2" s="689"/>
      <c r="H2" s="689"/>
      <c r="I2" s="689"/>
      <c r="J2" s="689"/>
      <c r="K2" s="689"/>
      <c r="L2" s="689"/>
      <c r="M2" s="690"/>
    </row>
    <row r="3" spans="1:13" ht="21" customHeight="1">
      <c r="A3" s="466" t="s">
        <v>36</v>
      </c>
      <c r="B3" s="688" t="s">
        <v>339</v>
      </c>
      <c r="C3" s="689"/>
      <c r="D3" s="689"/>
      <c r="E3" s="689"/>
      <c r="F3" s="689"/>
      <c r="G3" s="689"/>
      <c r="H3" s="689"/>
      <c r="I3" s="689"/>
      <c r="J3" s="689"/>
      <c r="K3" s="689"/>
      <c r="L3" s="689"/>
      <c r="M3" s="690"/>
    </row>
    <row r="4" spans="1:13" ht="21" customHeight="1">
      <c r="A4" s="466" t="s">
        <v>37</v>
      </c>
      <c r="B4" s="688" t="s">
        <v>332</v>
      </c>
      <c r="C4" s="689"/>
      <c r="D4" s="689"/>
      <c r="E4" s="689"/>
      <c r="F4" s="689"/>
      <c r="G4" s="689"/>
      <c r="H4" s="689"/>
      <c r="I4" s="689"/>
      <c r="J4" s="689"/>
      <c r="K4" s="689"/>
      <c r="L4" s="689"/>
      <c r="M4" s="690"/>
    </row>
    <row r="5" spans="1:13" ht="21" customHeight="1">
      <c r="A5" s="466" t="s">
        <v>38</v>
      </c>
      <c r="B5" s="688" t="s">
        <v>331</v>
      </c>
      <c r="C5" s="689"/>
      <c r="D5" s="689"/>
      <c r="E5" s="689"/>
      <c r="F5" s="689"/>
      <c r="G5" s="689"/>
      <c r="H5" s="689"/>
      <c r="I5" s="689"/>
      <c r="J5" s="689"/>
      <c r="K5" s="689"/>
      <c r="L5" s="689"/>
      <c r="M5" s="690"/>
    </row>
    <row r="6" spans="1:13" ht="21" customHeight="1">
      <c r="A6" s="466" t="s">
        <v>381</v>
      </c>
      <c r="B6" s="688" t="s">
        <v>384</v>
      </c>
      <c r="C6" s="689"/>
      <c r="D6" s="689"/>
      <c r="E6" s="689"/>
      <c r="F6" s="689"/>
      <c r="G6" s="689"/>
      <c r="H6" s="689"/>
      <c r="I6" s="689"/>
      <c r="J6" s="689"/>
      <c r="K6" s="689"/>
      <c r="L6" s="689"/>
      <c r="M6" s="690"/>
    </row>
    <row r="7" spans="1:13" ht="21" customHeight="1">
      <c r="A7" s="466" t="s">
        <v>382</v>
      </c>
      <c r="B7" s="688" t="s">
        <v>385</v>
      </c>
      <c r="C7" s="689"/>
      <c r="D7" s="689"/>
      <c r="E7" s="689"/>
      <c r="F7" s="689"/>
      <c r="G7" s="689"/>
      <c r="H7" s="689"/>
      <c r="I7" s="689"/>
      <c r="J7" s="689"/>
      <c r="K7" s="689"/>
      <c r="L7" s="689"/>
      <c r="M7" s="690"/>
    </row>
    <row r="8" spans="1:13" s="119" customFormat="1" ht="21" customHeight="1">
      <c r="A8" s="466" t="s">
        <v>383</v>
      </c>
      <c r="B8" s="688" t="s">
        <v>403</v>
      </c>
      <c r="C8" s="689"/>
      <c r="D8" s="689"/>
      <c r="E8" s="689"/>
      <c r="F8" s="689"/>
      <c r="G8" s="689"/>
      <c r="H8" s="689"/>
      <c r="I8" s="689"/>
      <c r="J8" s="689"/>
      <c r="K8" s="689"/>
      <c r="L8" s="689"/>
      <c r="M8" s="690"/>
    </row>
    <row r="9" spans="1:13" s="119" customFormat="1" ht="21" customHeight="1">
      <c r="A9" s="466" t="s">
        <v>39</v>
      </c>
      <c r="B9" s="688" t="s">
        <v>432</v>
      </c>
      <c r="C9" s="689"/>
      <c r="D9" s="689"/>
      <c r="E9" s="689"/>
      <c r="F9" s="689"/>
      <c r="G9" s="689"/>
      <c r="H9" s="689"/>
      <c r="I9" s="689"/>
      <c r="J9" s="689"/>
      <c r="K9" s="689"/>
      <c r="L9" s="689"/>
      <c r="M9" s="690"/>
    </row>
    <row r="10" spans="1:13" s="119" customFormat="1" ht="21" customHeight="1">
      <c r="A10" s="466" t="s">
        <v>386</v>
      </c>
      <c r="B10" s="688" t="s">
        <v>368</v>
      </c>
      <c r="C10" s="689"/>
      <c r="D10" s="689"/>
      <c r="E10" s="689"/>
      <c r="F10" s="689"/>
      <c r="G10" s="689"/>
      <c r="H10" s="689"/>
      <c r="I10" s="689"/>
      <c r="J10" s="689"/>
      <c r="K10" s="689"/>
      <c r="L10" s="689"/>
      <c r="M10" s="690"/>
    </row>
    <row r="11" spans="1:13" s="119" customFormat="1" ht="21" customHeight="1">
      <c r="A11" s="466" t="s">
        <v>387</v>
      </c>
      <c r="B11" s="688" t="s">
        <v>370</v>
      </c>
      <c r="C11" s="689"/>
      <c r="D11" s="689"/>
      <c r="E11" s="689"/>
      <c r="F11" s="689"/>
      <c r="G11" s="689"/>
      <c r="H11" s="689"/>
      <c r="I11" s="689"/>
      <c r="J11" s="689"/>
      <c r="K11" s="689"/>
      <c r="L11" s="689"/>
      <c r="M11" s="690"/>
    </row>
    <row r="12" spans="1:13" s="119" customFormat="1" ht="21" customHeight="1">
      <c r="A12" s="466" t="s">
        <v>388</v>
      </c>
      <c r="B12" s="688" t="s">
        <v>409</v>
      </c>
      <c r="C12" s="689"/>
      <c r="D12" s="689"/>
      <c r="E12" s="689"/>
      <c r="F12" s="689"/>
      <c r="G12" s="689"/>
      <c r="H12" s="689"/>
      <c r="I12" s="689"/>
      <c r="J12" s="689"/>
      <c r="K12" s="689"/>
      <c r="L12" s="689"/>
      <c r="M12" s="690"/>
    </row>
    <row r="13" spans="1:13" s="119" customFormat="1" ht="21" customHeight="1">
      <c r="A13" s="466" t="s">
        <v>43</v>
      </c>
      <c r="B13" s="688" t="s">
        <v>435</v>
      </c>
      <c r="C13" s="689"/>
      <c r="D13" s="689"/>
      <c r="E13" s="689"/>
      <c r="F13" s="689"/>
      <c r="G13" s="689"/>
      <c r="H13" s="689"/>
      <c r="I13" s="689"/>
      <c r="J13" s="689"/>
      <c r="K13" s="689"/>
      <c r="L13" s="689"/>
      <c r="M13" s="690"/>
    </row>
    <row r="14" spans="1:13" s="119" customFormat="1" ht="21" customHeight="1">
      <c r="A14" s="466" t="s">
        <v>389</v>
      </c>
      <c r="B14" s="688" t="s">
        <v>373</v>
      </c>
      <c r="C14" s="689"/>
      <c r="D14" s="689"/>
      <c r="E14" s="689"/>
      <c r="F14" s="689"/>
      <c r="G14" s="689"/>
      <c r="H14" s="689"/>
      <c r="I14" s="689"/>
      <c r="J14" s="689"/>
      <c r="K14" s="689"/>
      <c r="L14" s="689"/>
      <c r="M14" s="690"/>
    </row>
    <row r="15" spans="1:13" s="119" customFormat="1" ht="21" customHeight="1">
      <c r="A15" s="466" t="s">
        <v>390</v>
      </c>
      <c r="B15" s="688" t="s">
        <v>374</v>
      </c>
      <c r="C15" s="689"/>
      <c r="D15" s="689"/>
      <c r="E15" s="689"/>
      <c r="F15" s="689"/>
      <c r="G15" s="689"/>
      <c r="H15" s="689"/>
      <c r="I15" s="689"/>
      <c r="J15" s="689"/>
      <c r="K15" s="689"/>
      <c r="L15" s="689"/>
      <c r="M15" s="690"/>
    </row>
    <row r="16" spans="1:13" s="119" customFormat="1" ht="21" customHeight="1">
      <c r="A16" s="466" t="s">
        <v>391</v>
      </c>
      <c r="B16" s="688" t="s">
        <v>404</v>
      </c>
      <c r="C16" s="689"/>
      <c r="D16" s="689"/>
      <c r="E16" s="689"/>
      <c r="F16" s="689"/>
      <c r="G16" s="689"/>
      <c r="H16" s="689"/>
      <c r="I16" s="689"/>
      <c r="J16" s="689"/>
      <c r="K16" s="689"/>
      <c r="L16" s="689"/>
      <c r="M16" s="690"/>
    </row>
    <row r="17" spans="1:13" s="119" customFormat="1" ht="21" customHeight="1">
      <c r="A17" s="466" t="s">
        <v>44</v>
      </c>
      <c r="B17" s="688" t="s">
        <v>433</v>
      </c>
      <c r="C17" s="689"/>
      <c r="D17" s="689"/>
      <c r="E17" s="689"/>
      <c r="F17" s="689"/>
      <c r="G17" s="689"/>
      <c r="H17" s="689"/>
      <c r="I17" s="689"/>
      <c r="J17" s="689"/>
      <c r="K17" s="689"/>
      <c r="L17" s="689"/>
      <c r="M17" s="690"/>
    </row>
    <row r="18" spans="1:13" s="119" customFormat="1" ht="21" customHeight="1">
      <c r="A18" s="466" t="s">
        <v>392</v>
      </c>
      <c r="B18" s="688" t="s">
        <v>377</v>
      </c>
      <c r="C18" s="689"/>
      <c r="D18" s="689"/>
      <c r="E18" s="689"/>
      <c r="F18" s="689"/>
      <c r="G18" s="689"/>
      <c r="H18" s="689"/>
      <c r="I18" s="689"/>
      <c r="J18" s="689"/>
      <c r="K18" s="689"/>
      <c r="L18" s="689"/>
      <c r="M18" s="690"/>
    </row>
    <row r="19" spans="1:13" s="119" customFormat="1" ht="21" customHeight="1">
      <c r="A19" s="466" t="s">
        <v>393</v>
      </c>
      <c r="B19" s="688" t="s">
        <v>395</v>
      </c>
      <c r="C19" s="689"/>
      <c r="D19" s="689"/>
      <c r="E19" s="689"/>
      <c r="F19" s="689"/>
      <c r="G19" s="689"/>
      <c r="H19" s="689"/>
      <c r="I19" s="689"/>
      <c r="J19" s="689"/>
      <c r="K19" s="689"/>
      <c r="L19" s="689"/>
      <c r="M19" s="690"/>
    </row>
    <row r="20" spans="1:13" s="119" customFormat="1" ht="21" customHeight="1">
      <c r="A20" s="466" t="s">
        <v>394</v>
      </c>
      <c r="B20" s="688" t="s">
        <v>406</v>
      </c>
      <c r="C20" s="689"/>
      <c r="D20" s="689"/>
      <c r="E20" s="689"/>
      <c r="F20" s="689"/>
      <c r="G20" s="689"/>
      <c r="H20" s="689"/>
      <c r="I20" s="689"/>
      <c r="J20" s="689"/>
      <c r="K20" s="689"/>
      <c r="L20" s="689"/>
      <c r="M20" s="690"/>
    </row>
    <row r="21" spans="1:13" ht="21" customHeight="1">
      <c r="A21" s="466" t="s">
        <v>45</v>
      </c>
      <c r="B21" s="688" t="s">
        <v>414</v>
      </c>
      <c r="C21" s="689"/>
      <c r="D21" s="689"/>
      <c r="E21" s="689"/>
      <c r="F21" s="689"/>
      <c r="G21" s="689"/>
      <c r="H21" s="689"/>
      <c r="I21" s="689"/>
      <c r="J21" s="689"/>
      <c r="K21" s="689"/>
      <c r="L21" s="689"/>
      <c r="M21" s="690"/>
    </row>
    <row r="22" spans="1:13" ht="21" customHeight="1">
      <c r="A22" s="466" t="s">
        <v>46</v>
      </c>
      <c r="B22" s="688" t="s">
        <v>416</v>
      </c>
      <c r="C22" s="689"/>
      <c r="D22" s="689"/>
      <c r="E22" s="689"/>
      <c r="F22" s="689"/>
      <c r="G22" s="689"/>
      <c r="H22" s="689"/>
      <c r="I22" s="689"/>
      <c r="J22" s="689"/>
      <c r="K22" s="689"/>
      <c r="L22" s="689"/>
      <c r="M22" s="690"/>
    </row>
    <row r="23" spans="1:13" ht="21" customHeight="1">
      <c r="A23" s="466" t="s">
        <v>47</v>
      </c>
      <c r="B23" s="688" t="s">
        <v>418</v>
      </c>
      <c r="C23" s="689"/>
      <c r="D23" s="689"/>
      <c r="E23" s="689"/>
      <c r="F23" s="689"/>
      <c r="G23" s="689"/>
      <c r="H23" s="689"/>
      <c r="I23" s="689"/>
      <c r="J23" s="689"/>
      <c r="K23" s="689"/>
      <c r="L23" s="689"/>
      <c r="M23" s="690"/>
    </row>
    <row r="24" spans="1:13" ht="21" customHeight="1">
      <c r="A24" s="466" t="s">
        <v>48</v>
      </c>
      <c r="B24" s="688" t="s">
        <v>419</v>
      </c>
      <c r="C24" s="689"/>
      <c r="D24" s="689"/>
      <c r="E24" s="689"/>
      <c r="F24" s="689"/>
      <c r="G24" s="689"/>
      <c r="H24" s="689"/>
      <c r="I24" s="689"/>
      <c r="J24" s="689"/>
      <c r="K24" s="689"/>
      <c r="L24" s="689"/>
      <c r="M24" s="690"/>
    </row>
    <row r="25" spans="1:13" ht="21" customHeight="1">
      <c r="A25" s="466" t="s">
        <v>49</v>
      </c>
      <c r="B25" s="688" t="s">
        <v>420</v>
      </c>
      <c r="C25" s="689"/>
      <c r="D25" s="689"/>
      <c r="E25" s="689"/>
      <c r="F25" s="689"/>
      <c r="G25" s="689"/>
      <c r="H25" s="689"/>
      <c r="I25" s="689"/>
      <c r="J25" s="689"/>
      <c r="K25" s="689"/>
      <c r="L25" s="689"/>
      <c r="M25" s="690"/>
    </row>
    <row r="26" spans="1:13" ht="21" customHeight="1">
      <c r="A26" s="466" t="s">
        <v>50</v>
      </c>
      <c r="B26" s="688" t="s">
        <v>422</v>
      </c>
      <c r="C26" s="689"/>
      <c r="D26" s="689"/>
      <c r="E26" s="689"/>
      <c r="F26" s="689"/>
      <c r="G26" s="689"/>
      <c r="H26" s="689"/>
      <c r="I26" s="689"/>
      <c r="J26" s="689"/>
      <c r="K26" s="689"/>
      <c r="L26" s="689"/>
      <c r="M26" s="690"/>
    </row>
    <row r="27" spans="1:13" ht="21" customHeight="1" thickBot="1">
      <c r="A27" s="467" t="s">
        <v>51</v>
      </c>
      <c r="B27" s="691" t="s">
        <v>424</v>
      </c>
      <c r="C27" s="692"/>
      <c r="D27" s="692"/>
      <c r="E27" s="692"/>
      <c r="F27" s="692"/>
      <c r="G27" s="692"/>
      <c r="H27" s="692"/>
      <c r="I27" s="692"/>
      <c r="J27" s="692"/>
      <c r="K27" s="692"/>
      <c r="L27" s="692"/>
      <c r="M27" s="693"/>
    </row>
    <row r="28" ht="13.5" thickTop="1"/>
    <row r="30" spans="1:5" ht="12.75">
      <c r="A30" s="694" t="s">
        <v>40</v>
      </c>
      <c r="B30" s="694"/>
      <c r="C30" s="694"/>
      <c r="D30" s="694"/>
      <c r="E30" s="694"/>
    </row>
  </sheetData>
  <sheetProtection/>
  <mergeCells count="28">
    <mergeCell ref="B18:M18"/>
    <mergeCell ref="B19:M19"/>
    <mergeCell ref="B6:M6"/>
    <mergeCell ref="B7:M7"/>
    <mergeCell ref="B10:M10"/>
    <mergeCell ref="B11:M11"/>
    <mergeCell ref="B14:M14"/>
    <mergeCell ref="B15:M15"/>
    <mergeCell ref="A30:E30"/>
    <mergeCell ref="B9:M9"/>
    <mergeCell ref="A1:M1"/>
    <mergeCell ref="B8:M8"/>
    <mergeCell ref="B2:M2"/>
    <mergeCell ref="B3:M3"/>
    <mergeCell ref="B5:M5"/>
    <mergeCell ref="B4:M4"/>
    <mergeCell ref="B16:M16"/>
    <mergeCell ref="B13:M13"/>
    <mergeCell ref="B20:M20"/>
    <mergeCell ref="B25:M25"/>
    <mergeCell ref="B26:M26"/>
    <mergeCell ref="B12:M12"/>
    <mergeCell ref="B27:M27"/>
    <mergeCell ref="B21:M21"/>
    <mergeCell ref="B22:M22"/>
    <mergeCell ref="B23:M23"/>
    <mergeCell ref="B24:M24"/>
    <mergeCell ref="B17:M17"/>
  </mergeCells>
  <hyperlinks>
    <hyperlink ref="B9:M9" location="'TABLO 6'!A1" display="YILLAR İTİBARİYLE KAYSERİ İLİ GENEL BÜTÇE VERGİ GELİRLERİNİN TAHAKKUK VE TAHSİLATI (1997-2014)"/>
    <hyperlink ref="B12:M12" location="'TABLO 7.3'!Yazdırma_Alanı" display="YILLAR İTİBARİYLE KAYSERİ İLİ AYLIK MERKEZİ YÖNETİM BÜTÇE GELİR ve GİDERLERİNİN KARŞILAŞTIRMASI (KÜMÜLATİF) (2021-2022)"/>
    <hyperlink ref="B13:M13" location="'TABLO 8'!A1" display="YILLAR İTİBARİYLE KAYSERİ İLİ MERKEZİ YÖNETİM BÜTÇE GELİR ve GİDERLERİNİN KARŞILAŞTIRMASI (KÜMÜLATİF)(2000-2014)"/>
    <hyperlink ref="B16:M16" location="'TABLO 9.3'!Yazdırma_Alanı" display="YILLAR İTİBARİYLE KAYSERİ İLİ AYLIK MERKEZİ YÖNETİM BÜTÇE GELİRLERİNİN TAHSİLATI (KÜMÜLATİF) (2021-2022)"/>
    <hyperlink ref="B17:M17" location="'TABLO 10'!A1" display="YILLAR İTİBARİYLE KAYSERİ İLİ MERKEZİ YÖNETİM BÜTÇE GELİRİNİN TAHSİLATI (KÜMÜLATİF) (1997-2014)"/>
    <hyperlink ref="B8:M8" location="'TABLO 5.3'!Yazdırma_Alanı" display="YILLAR İTİBARİYLE KAYSERİ İLİ AYLIK GENEL BÜTÇE VERGİ GELİRLERİNİN TAHAKKUK ve TAHSİLATI (KÜMÜLATİF) (2021-2022)"/>
    <hyperlink ref="B20:M20" location="'TABLO 11.3'!Yazdırma_Alanı" display="YILLAR İTİBARİYLE KAYSERİ İLİ AYLIK MERKEZİ YÖNETİM BÜTÇE HARCAMALARI (KÜMÜLATİF) (2021-2022)"/>
    <hyperlink ref="B22:M22" location="'TABLO 13'!A1" display="YILLAR İTİBARİYLE KAYSERİ İLİ GELİR VERGİSİ FAAL MÜKELLEF SAYILARININ AYLARA GÖRE DAĞILIMI VE ARTIŞ ORANLARI (2002-2014)"/>
    <hyperlink ref="B23:M23" location="'TABLO 14'!A1" display="YILLAR İTİBARİYLE KAYSERİ İLİ GELİR STOPAJ VERGİSİ FAAL MÜKELLEF SAYILARININ AYLARA GÖRE DAĞILIMI VE ARTIŞ ORANLARI (2002-2014)"/>
    <hyperlink ref="B24:M24" location="'TABLO 15'!A1" display="YILLAR İTİBARİYLE KAYSERİ İLİ GAYRİMENKUL SERMAYE İRADI ELDE EDEN FAAL MÜKELLEF SAYILARININ AYLARA GÖRE DAĞILIMI VE ARTIŞ-AZALIŞ ORANLARI (2002-2014)"/>
    <hyperlink ref="B25:M25" location="'TABLO 16'!A1" display="YILLAR İTİBARİYLE KAYSERİ İLİ BASİT USULDE VERGİLENDİRİLEN GELİR VERGİSİ FAAL MÜKELLEF SAYILARININ AYLARA GÖRE DAĞILIMI VE ARTIŞ-AZALIŞ ORANLARI (2002-2015)"/>
    <hyperlink ref="B26:M26" location="'TABLO 17'!A1" display="YILLAR İTİBARİYLE KAYSERİ İLİ KURUMLAR VERGİSİ FAAL MÜKELLEF SAYILARININ AYLARA GÖRE DAĞILIMI VE ARTIŞ-AZALIŞ ORANLARI (2002-2014)"/>
    <hyperlink ref="B27:M27" location="'TABLO 18'!A1" display="YILLAR İTİBARİYLE KAYSERİ İLİ KATMA DEĞER VERGİSİ FAAL MÜKELLEF SAYILARININ AYLARA GÖRE DAĞILIMI VE ARTIŞ-AZALIŞ ORANLARI (2002-2014)"/>
    <hyperlink ref="B2:M2" location="'TABLO 1'!A1" display="YILLARA GÖRE VERGİ GELİRLERİ VE KAMU GİDERLERİ DAĞILIMI(2000-2014)"/>
    <hyperlink ref="B3:M3" location="'TABLO 2'!A1" display="YILLAR İTİBARİYLE KAYSERİ İLİNDE VERGİ GELİRLERİ DAĞILIMI  (TL) (2009-2014)"/>
    <hyperlink ref="B4:M4" location="'TABLO 3'!A1" display="YILLAR İTİBARİYLE KAYSERİ İLİ VERGİ DAİRELERİNİN GELİR VERGİSİ, KURUMLAR VERGİSİ VE DİĞER VERGİLER İTİBARİYLE MÜKELLEF SAYILARI(2009-2014)"/>
    <hyperlink ref="B5:M5" location="'TABLO 4'!A1" display="YILLAR İTİBARİYLE KAYSERİ İLİNDE VERGİ GELİRLERİ DAĞILIMI  (TL) (2009-2014)"/>
    <hyperlink ref="B21:M21" location="'TABLO 12'!A1" display="YILLAR İTİBARİYLE GENEL BÜTÇE VERGİ GELİRLERİ (KAYSERİ DENİZLİ VE KONYA İLLERİ KARŞILAŞTIRMASI) (2004-2014)"/>
    <hyperlink ref="B6:M6" location="'TABLO 5.1'!Yazdırma_Alanı" display="YILLAR İTİBARİYLE KAYSERİ İLİ AYLIK GENEL BÜTÇE VERGİ GELİRLERİNİN TAHAKKUK ve TAHSİLATI (KÜMÜLATİF) (2006-2010)"/>
    <hyperlink ref="B7:M7" location="'TABLO 5.2'!Yazdırma_Alanı" display="YILLAR İTİBARİYLE KAYSERİ İLİ AYLIK GENEL BÜTÇE VERGİ GELİRLERİNİN TAHAKKUK ve TAHSİLATI (KÜMÜLATİF) (2011-2020)"/>
    <hyperlink ref="B10:M10" location="'TABLO 7.1'!Yazdırma_Alanı" display="YILLAR İTİBARİYLE KAYSERİ İLİ AYLIK MERKEZİ YÖNETİM BÜTÇE GELİR ve GİDERLERİNİN KARŞILAŞTIRMASI (KÜMÜLATİF) (2006-2010)"/>
    <hyperlink ref="B11:M11" location="'TABLO 7.2'!Yazdırma_Alanı" display="YILLAR İTİBARİYLE KAYSERİ İLİ AYLIK MERKEZİ YÖNETİM BÜTÇE GELİR ve GİDERLERİNİN KARŞILAŞTIRMASI (KÜMÜLATİF) (2011-2020)"/>
    <hyperlink ref="B14:M14" location="'TABLO 9.1'!Yazdırma_Alanı" display="YILLAR İTİBARİYLE KAYSERİ İLİ AYLIK MERKEZİ YÖNETİM BÜTÇE GELİRLERİNİN TAHSİLATI (KÜMÜLATİF) (2007-2010)"/>
    <hyperlink ref="B15:M15" location="'TABLO 9.2'!Yazdırma_Alanı" display="YILLAR İTİBARİYLE KAYSERİ İLİ AYLIK MERKEZİ YÖNETİM BÜTÇE GELİRLERİNİN TAHSİLATI (KÜMÜLATİF) (2011-2020)"/>
    <hyperlink ref="B18:M18" location="'TABLO 11.1'!A1" display="YILLAR İTİBARİYLE KAYSERİ İLİ AYLIK MERKEZİ YÖNETİM BÜTÇE HARCAMALARI (KÜMÜLATİF) (2006-2010)"/>
    <hyperlink ref="B19:M19" location="'TABLO 11.2'!Yazdırma_Alanı" display="YILLAR İTİBARİYLE KAYSERİ İLİ AYLIK MERKEZİ YÖNETİM BÜTÇE HARCAMALARI (KÜMÜLATİF) (2011-2020)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0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11.8515625" style="0" customWidth="1"/>
    <col min="2" max="2" width="13.57421875" style="0" customWidth="1"/>
    <col min="3" max="3" width="14.421875" style="120" customWidth="1"/>
    <col min="4" max="4" width="14.00390625" style="0" customWidth="1"/>
    <col min="5" max="5" width="14.00390625" style="120" customWidth="1"/>
    <col min="6" max="6" width="14.7109375" style="0" customWidth="1"/>
    <col min="7" max="7" width="14.7109375" style="120" customWidth="1"/>
    <col min="8" max="8" width="14.7109375" style="0" customWidth="1"/>
    <col min="9" max="9" width="13.8515625" style="0" customWidth="1"/>
    <col min="10" max="10" width="13.7109375" style="0" customWidth="1"/>
  </cols>
  <sheetData>
    <row r="1" spans="1:9" s="76" customFormat="1" ht="15.75" customHeight="1" thickBot="1">
      <c r="A1" s="210" t="s">
        <v>41</v>
      </c>
      <c r="I1" s="226" t="s">
        <v>42</v>
      </c>
    </row>
    <row r="2" spans="1:9" ht="26.25" customHeight="1" thickBot="1" thickTop="1">
      <c r="A2" s="764" t="s">
        <v>369</v>
      </c>
      <c r="B2" s="765"/>
      <c r="C2" s="765"/>
      <c r="D2" s="765"/>
      <c r="E2" s="765"/>
      <c r="F2" s="765"/>
      <c r="G2" s="765"/>
      <c r="H2" s="765"/>
      <c r="I2" s="766"/>
    </row>
    <row r="3" spans="1:9" ht="47.25" customHeight="1" thickBot="1">
      <c r="A3" s="767" t="s">
        <v>368</v>
      </c>
      <c r="B3" s="768"/>
      <c r="C3" s="768"/>
      <c r="D3" s="768"/>
      <c r="E3" s="768"/>
      <c r="F3" s="768"/>
      <c r="G3" s="780"/>
      <c r="H3" s="780"/>
      <c r="I3" s="769"/>
    </row>
    <row r="4" spans="1:9" ht="45.75" customHeight="1" thickBot="1">
      <c r="A4" s="8" t="s">
        <v>15</v>
      </c>
      <c r="B4" s="3" t="s">
        <v>14</v>
      </c>
      <c r="C4" s="18" t="s">
        <v>317</v>
      </c>
      <c r="D4" s="19" t="s">
        <v>318</v>
      </c>
      <c r="E4" s="20" t="s">
        <v>319</v>
      </c>
      <c r="F4" s="19" t="s">
        <v>318</v>
      </c>
      <c r="G4" s="5" t="s">
        <v>320</v>
      </c>
      <c r="H4" s="22" t="s">
        <v>318</v>
      </c>
      <c r="I4" s="29" t="s">
        <v>12</v>
      </c>
    </row>
    <row r="5" spans="1:9" ht="18.75" customHeight="1">
      <c r="A5" s="770">
        <v>2006</v>
      </c>
      <c r="B5" s="318" t="s">
        <v>0</v>
      </c>
      <c r="C5" s="4">
        <v>437437</v>
      </c>
      <c r="D5" s="21" t="s">
        <v>13</v>
      </c>
      <c r="E5" s="4">
        <v>85022</v>
      </c>
      <c r="F5" s="320" t="s">
        <v>13</v>
      </c>
      <c r="G5" s="27">
        <v>74991</v>
      </c>
      <c r="H5" s="321" t="s">
        <v>13</v>
      </c>
      <c r="I5" s="9">
        <f>E5/C5</f>
        <v>0.19436398841433167</v>
      </c>
    </row>
    <row r="6" spans="1:9" ht="18.75" customHeight="1">
      <c r="A6" s="771"/>
      <c r="B6" s="308" t="s">
        <v>1</v>
      </c>
      <c r="C6" s="1">
        <v>519249</v>
      </c>
      <c r="D6" s="16">
        <f>C6-C5</f>
        <v>81812</v>
      </c>
      <c r="E6" s="1">
        <v>154775</v>
      </c>
      <c r="F6" s="16">
        <f>E6-E5</f>
        <v>69753</v>
      </c>
      <c r="G6" s="28">
        <v>159561</v>
      </c>
      <c r="H6" s="322">
        <f>G6-G5</f>
        <v>84570</v>
      </c>
      <c r="I6" s="10">
        <f aca="true" t="shared" si="0" ref="I6:I64">E6/C6</f>
        <v>0.29807471945059116</v>
      </c>
    </row>
    <row r="7" spans="1:9" ht="18.75" customHeight="1">
      <c r="A7" s="771"/>
      <c r="B7" s="308" t="s">
        <v>2</v>
      </c>
      <c r="C7" s="1">
        <v>585615</v>
      </c>
      <c r="D7" s="16">
        <f aca="true" t="shared" si="1" ref="D7:D40">C7-C6</f>
        <v>66366</v>
      </c>
      <c r="E7" s="1">
        <v>220347</v>
      </c>
      <c r="F7" s="16">
        <f aca="true" t="shared" si="2" ref="F7:F40">E7-E6</f>
        <v>65572</v>
      </c>
      <c r="G7" s="28">
        <v>233187</v>
      </c>
      <c r="H7" s="322">
        <f aca="true" t="shared" si="3" ref="H7:H40">G7-G6</f>
        <v>73626</v>
      </c>
      <c r="I7" s="10">
        <f t="shared" si="0"/>
        <v>0.3762659767936272</v>
      </c>
    </row>
    <row r="8" spans="1:9" ht="18.75" customHeight="1">
      <c r="A8" s="771"/>
      <c r="B8" s="308" t="s">
        <v>3</v>
      </c>
      <c r="C8" s="1">
        <v>645497</v>
      </c>
      <c r="D8" s="16">
        <f t="shared" si="1"/>
        <v>59882</v>
      </c>
      <c r="E8" s="1">
        <v>275189</v>
      </c>
      <c r="F8" s="16">
        <f t="shared" si="2"/>
        <v>54842</v>
      </c>
      <c r="G8" s="28">
        <v>311190</v>
      </c>
      <c r="H8" s="322">
        <f t="shared" si="3"/>
        <v>78003</v>
      </c>
      <c r="I8" s="10">
        <f t="shared" si="0"/>
        <v>0.4263211138084298</v>
      </c>
    </row>
    <row r="9" spans="1:9" ht="18.75" customHeight="1">
      <c r="A9" s="771"/>
      <c r="B9" s="308" t="s">
        <v>4</v>
      </c>
      <c r="C9" s="1">
        <v>727346</v>
      </c>
      <c r="D9" s="16">
        <f t="shared" si="1"/>
        <v>81849</v>
      </c>
      <c r="E9" s="1">
        <v>364107</v>
      </c>
      <c r="F9" s="16">
        <f t="shared" si="2"/>
        <v>88918</v>
      </c>
      <c r="G9" s="28">
        <v>408106</v>
      </c>
      <c r="H9" s="322">
        <f t="shared" si="3"/>
        <v>96916</v>
      </c>
      <c r="I9" s="10">
        <f t="shared" si="0"/>
        <v>0.5005966898834943</v>
      </c>
    </row>
    <row r="10" spans="1:9" ht="18.75" customHeight="1">
      <c r="A10" s="771"/>
      <c r="B10" s="308" t="s">
        <v>5</v>
      </c>
      <c r="C10" s="1">
        <v>783660</v>
      </c>
      <c r="D10" s="16">
        <f t="shared" si="1"/>
        <v>56314</v>
      </c>
      <c r="E10" s="1">
        <v>426835</v>
      </c>
      <c r="F10" s="16">
        <f t="shared" si="2"/>
        <v>62728</v>
      </c>
      <c r="G10" s="28">
        <v>497977</v>
      </c>
      <c r="H10" s="322">
        <f t="shared" si="3"/>
        <v>89871</v>
      </c>
      <c r="I10" s="10">
        <f t="shared" si="0"/>
        <v>0.5446686062833371</v>
      </c>
    </row>
    <row r="11" spans="1:9" ht="18.75" customHeight="1">
      <c r="A11" s="771"/>
      <c r="B11" s="308" t="s">
        <v>6</v>
      </c>
      <c r="C11" s="1">
        <v>855271</v>
      </c>
      <c r="D11" s="16">
        <f t="shared" si="1"/>
        <v>71611</v>
      </c>
      <c r="E11" s="1">
        <v>503732</v>
      </c>
      <c r="F11" s="16">
        <f t="shared" si="2"/>
        <v>76897</v>
      </c>
      <c r="G11" s="28">
        <v>594411</v>
      </c>
      <c r="H11" s="322">
        <f t="shared" si="3"/>
        <v>96434</v>
      </c>
      <c r="I11" s="10">
        <f t="shared" si="0"/>
        <v>0.5889735534117256</v>
      </c>
    </row>
    <row r="12" spans="1:9" ht="18.75" customHeight="1">
      <c r="A12" s="771"/>
      <c r="B12" s="308" t="s">
        <v>7</v>
      </c>
      <c r="C12" s="1">
        <v>962913</v>
      </c>
      <c r="D12" s="16">
        <f t="shared" si="1"/>
        <v>107642</v>
      </c>
      <c r="E12" s="1">
        <v>643195</v>
      </c>
      <c r="F12" s="16">
        <f t="shared" si="2"/>
        <v>139463</v>
      </c>
      <c r="G12" s="28">
        <v>685149</v>
      </c>
      <c r="H12" s="322">
        <f t="shared" si="3"/>
        <v>90738</v>
      </c>
      <c r="I12" s="10">
        <f t="shared" si="0"/>
        <v>0.6679679264897244</v>
      </c>
    </row>
    <row r="13" spans="1:9" ht="18.75" customHeight="1">
      <c r="A13" s="771"/>
      <c r="B13" s="308" t="s">
        <v>8</v>
      </c>
      <c r="C13" s="1">
        <v>1026703</v>
      </c>
      <c r="D13" s="16">
        <f t="shared" si="1"/>
        <v>63790</v>
      </c>
      <c r="E13" s="1">
        <v>712077</v>
      </c>
      <c r="F13" s="16">
        <f t="shared" si="2"/>
        <v>68882</v>
      </c>
      <c r="G13" s="28">
        <v>789055</v>
      </c>
      <c r="H13" s="322">
        <f t="shared" si="3"/>
        <v>103906</v>
      </c>
      <c r="I13" s="10">
        <f t="shared" si="0"/>
        <v>0.6935569487962926</v>
      </c>
    </row>
    <row r="14" spans="1:9" ht="18.75" customHeight="1">
      <c r="A14" s="771"/>
      <c r="B14" s="308" t="s">
        <v>9</v>
      </c>
      <c r="C14" s="1">
        <v>1103471</v>
      </c>
      <c r="D14" s="16">
        <f t="shared" si="1"/>
        <v>76768</v>
      </c>
      <c r="E14" s="1">
        <v>784993</v>
      </c>
      <c r="F14" s="16">
        <f t="shared" si="2"/>
        <v>72916</v>
      </c>
      <c r="G14" s="28">
        <v>895889</v>
      </c>
      <c r="H14" s="322">
        <f t="shared" si="3"/>
        <v>106834</v>
      </c>
      <c r="I14" s="10">
        <f t="shared" si="0"/>
        <v>0.7113852561598809</v>
      </c>
    </row>
    <row r="15" spans="1:9" ht="18.75" customHeight="1">
      <c r="A15" s="771"/>
      <c r="B15" s="308" t="s">
        <v>10</v>
      </c>
      <c r="C15" s="1">
        <v>1199565</v>
      </c>
      <c r="D15" s="16">
        <f t="shared" si="1"/>
        <v>96094</v>
      </c>
      <c r="E15" s="1">
        <v>880874</v>
      </c>
      <c r="F15" s="16">
        <f t="shared" si="2"/>
        <v>95881</v>
      </c>
      <c r="G15" s="28">
        <v>995082</v>
      </c>
      <c r="H15" s="322">
        <f t="shared" si="3"/>
        <v>99193</v>
      </c>
      <c r="I15" s="10">
        <f t="shared" si="0"/>
        <v>0.7343278605161038</v>
      </c>
    </row>
    <row r="16" spans="1:9" ht="18.75" customHeight="1" thickBot="1">
      <c r="A16" s="772"/>
      <c r="B16" s="309" t="s">
        <v>11</v>
      </c>
      <c r="C16" s="304">
        <v>1275813</v>
      </c>
      <c r="D16" s="284">
        <f t="shared" si="1"/>
        <v>76248</v>
      </c>
      <c r="E16" s="304">
        <v>980558</v>
      </c>
      <c r="F16" s="284">
        <f t="shared" si="2"/>
        <v>99684</v>
      </c>
      <c r="G16" s="323">
        <v>1134157</v>
      </c>
      <c r="H16" s="324">
        <f t="shared" si="3"/>
        <v>139075</v>
      </c>
      <c r="I16" s="291">
        <f t="shared" si="0"/>
        <v>0.7685750184392227</v>
      </c>
    </row>
    <row r="17" spans="1:9" ht="18.75" customHeight="1">
      <c r="A17" s="770">
        <v>2007</v>
      </c>
      <c r="B17" s="306" t="s">
        <v>0</v>
      </c>
      <c r="C17" s="23">
        <v>455819</v>
      </c>
      <c r="D17" s="21" t="s">
        <v>13</v>
      </c>
      <c r="E17" s="23">
        <v>92545</v>
      </c>
      <c r="F17" s="21" t="s">
        <v>13</v>
      </c>
      <c r="G17" s="25">
        <v>98495</v>
      </c>
      <c r="H17" s="325" t="s">
        <v>13</v>
      </c>
      <c r="I17" s="294">
        <f t="shared" si="0"/>
        <v>0.20303015012537873</v>
      </c>
    </row>
    <row r="18" spans="1:9" ht="18.75" customHeight="1">
      <c r="A18" s="771"/>
      <c r="B18" s="308" t="s">
        <v>1</v>
      </c>
      <c r="C18" s="24">
        <v>534030</v>
      </c>
      <c r="D18" s="16">
        <f t="shared" si="1"/>
        <v>78211</v>
      </c>
      <c r="E18" s="24">
        <v>171895</v>
      </c>
      <c r="F18" s="16">
        <f t="shared" si="2"/>
        <v>79350</v>
      </c>
      <c r="G18" s="26">
        <v>190079</v>
      </c>
      <c r="H18" s="322">
        <f t="shared" si="3"/>
        <v>91584</v>
      </c>
      <c r="I18" s="10">
        <f t="shared" si="0"/>
        <v>0.32188266576784075</v>
      </c>
    </row>
    <row r="19" spans="1:9" ht="18.75" customHeight="1">
      <c r="A19" s="771"/>
      <c r="B19" s="308" t="s">
        <v>2</v>
      </c>
      <c r="C19" s="24">
        <v>610487</v>
      </c>
      <c r="D19" s="16">
        <f t="shared" si="1"/>
        <v>76457</v>
      </c>
      <c r="E19" s="24">
        <v>253528</v>
      </c>
      <c r="F19" s="16">
        <f t="shared" si="2"/>
        <v>81633</v>
      </c>
      <c r="G19" s="26">
        <v>283200</v>
      </c>
      <c r="H19" s="322">
        <f t="shared" si="3"/>
        <v>93121</v>
      </c>
      <c r="I19" s="10">
        <f t="shared" si="0"/>
        <v>0.4152881224334015</v>
      </c>
    </row>
    <row r="20" spans="1:9" ht="18.75" customHeight="1">
      <c r="A20" s="771"/>
      <c r="B20" s="308" t="s">
        <v>3</v>
      </c>
      <c r="C20" s="24">
        <v>668398</v>
      </c>
      <c r="D20" s="16">
        <f t="shared" si="1"/>
        <v>57911</v>
      </c>
      <c r="E20" s="24">
        <v>301686</v>
      </c>
      <c r="F20" s="16">
        <f t="shared" si="2"/>
        <v>48158</v>
      </c>
      <c r="G20" s="26">
        <v>393711</v>
      </c>
      <c r="H20" s="322">
        <f t="shared" si="3"/>
        <v>110511</v>
      </c>
      <c r="I20" s="10">
        <f t="shared" si="0"/>
        <v>0.45135682632204166</v>
      </c>
    </row>
    <row r="21" spans="1:9" ht="18.75" customHeight="1">
      <c r="A21" s="771"/>
      <c r="B21" s="308" t="s">
        <v>4</v>
      </c>
      <c r="C21" s="24">
        <v>791631.508</v>
      </c>
      <c r="D21" s="16">
        <f t="shared" si="1"/>
        <v>123233.50800000003</v>
      </c>
      <c r="E21" s="24">
        <v>399451</v>
      </c>
      <c r="F21" s="16">
        <f t="shared" si="2"/>
        <v>97765</v>
      </c>
      <c r="G21" s="26">
        <v>497402</v>
      </c>
      <c r="H21" s="322">
        <f t="shared" si="3"/>
        <v>103691</v>
      </c>
      <c r="I21" s="10">
        <f t="shared" si="0"/>
        <v>0.5045920936234387</v>
      </c>
    </row>
    <row r="22" spans="1:9" ht="18.75" customHeight="1">
      <c r="A22" s="771"/>
      <c r="B22" s="308" t="s">
        <v>5</v>
      </c>
      <c r="C22" s="24">
        <v>817447</v>
      </c>
      <c r="D22" s="16">
        <f t="shared" si="1"/>
        <v>25815.49199999997</v>
      </c>
      <c r="E22" s="24">
        <v>465178</v>
      </c>
      <c r="F22" s="16">
        <f t="shared" si="2"/>
        <v>65727</v>
      </c>
      <c r="G22" s="26">
        <v>602709</v>
      </c>
      <c r="H22" s="322">
        <f t="shared" si="3"/>
        <v>105307</v>
      </c>
      <c r="I22" s="10">
        <f t="shared" si="0"/>
        <v>0.5690619697668473</v>
      </c>
    </row>
    <row r="23" spans="1:9" ht="18.75" customHeight="1">
      <c r="A23" s="771"/>
      <c r="B23" s="308" t="s">
        <v>6</v>
      </c>
      <c r="C23" s="24">
        <v>898917</v>
      </c>
      <c r="D23" s="16">
        <f t="shared" si="1"/>
        <v>81470</v>
      </c>
      <c r="E23" s="24">
        <v>553766</v>
      </c>
      <c r="F23" s="16">
        <f t="shared" si="2"/>
        <v>88588</v>
      </c>
      <c r="G23" s="26">
        <v>716286</v>
      </c>
      <c r="H23" s="322">
        <f t="shared" si="3"/>
        <v>113577</v>
      </c>
      <c r="I23" s="10">
        <f t="shared" si="0"/>
        <v>0.6160368532356157</v>
      </c>
    </row>
    <row r="24" spans="1:9" ht="18.75" customHeight="1">
      <c r="A24" s="771"/>
      <c r="B24" s="308" t="s">
        <v>7</v>
      </c>
      <c r="C24" s="24">
        <v>1004467</v>
      </c>
      <c r="D24" s="16">
        <f t="shared" si="1"/>
        <v>105550</v>
      </c>
      <c r="E24" s="24">
        <v>669852</v>
      </c>
      <c r="F24" s="16">
        <f t="shared" si="2"/>
        <v>116086</v>
      </c>
      <c r="G24" s="26">
        <v>814280</v>
      </c>
      <c r="H24" s="322">
        <f t="shared" si="3"/>
        <v>97994</v>
      </c>
      <c r="I24" s="10">
        <f t="shared" si="0"/>
        <v>0.6668730779607493</v>
      </c>
    </row>
    <row r="25" spans="1:9" ht="18.75" customHeight="1">
      <c r="A25" s="771"/>
      <c r="B25" s="308" t="s">
        <v>8</v>
      </c>
      <c r="C25" s="24">
        <v>1079023</v>
      </c>
      <c r="D25" s="16">
        <f t="shared" si="1"/>
        <v>74556</v>
      </c>
      <c r="E25" s="24">
        <v>733641</v>
      </c>
      <c r="F25" s="16">
        <f t="shared" si="2"/>
        <v>63789</v>
      </c>
      <c r="G25" s="26">
        <v>923718</v>
      </c>
      <c r="H25" s="322">
        <f t="shared" si="3"/>
        <v>109438</v>
      </c>
      <c r="I25" s="10">
        <f t="shared" si="0"/>
        <v>0.679912291026234</v>
      </c>
    </row>
    <row r="26" spans="1:9" ht="18.75" customHeight="1">
      <c r="A26" s="771"/>
      <c r="B26" s="308" t="s">
        <v>9</v>
      </c>
      <c r="C26" s="24">
        <v>1159546</v>
      </c>
      <c r="D26" s="16">
        <f t="shared" si="1"/>
        <v>80523</v>
      </c>
      <c r="E26" s="24">
        <v>818962</v>
      </c>
      <c r="F26" s="16">
        <f t="shared" si="2"/>
        <v>85321</v>
      </c>
      <c r="G26" s="26">
        <v>1037760</v>
      </c>
      <c r="H26" s="322">
        <f t="shared" si="3"/>
        <v>114042</v>
      </c>
      <c r="I26" s="10">
        <f t="shared" si="0"/>
        <v>0.7062781467919341</v>
      </c>
    </row>
    <row r="27" spans="1:9" ht="18.75" customHeight="1">
      <c r="A27" s="771"/>
      <c r="B27" s="308" t="s">
        <v>10</v>
      </c>
      <c r="C27" s="24">
        <v>1273159</v>
      </c>
      <c r="D27" s="16">
        <f t="shared" si="1"/>
        <v>113613</v>
      </c>
      <c r="E27" s="24">
        <v>937484</v>
      </c>
      <c r="F27" s="16">
        <f t="shared" si="2"/>
        <v>118522</v>
      </c>
      <c r="G27" s="26">
        <v>1159707</v>
      </c>
      <c r="H27" s="322">
        <f t="shared" si="3"/>
        <v>121947</v>
      </c>
      <c r="I27" s="10">
        <f t="shared" si="0"/>
        <v>0.7363447927556573</v>
      </c>
    </row>
    <row r="28" spans="1:9" ht="18.75" customHeight="1" thickBot="1">
      <c r="A28" s="772"/>
      <c r="B28" s="309" t="s">
        <v>11</v>
      </c>
      <c r="C28" s="295">
        <v>1350464</v>
      </c>
      <c r="D28" s="284">
        <f t="shared" si="1"/>
        <v>77305</v>
      </c>
      <c r="E28" s="295">
        <v>1024828</v>
      </c>
      <c r="F28" s="284">
        <f t="shared" si="2"/>
        <v>87344</v>
      </c>
      <c r="G28" s="326">
        <v>1311832</v>
      </c>
      <c r="H28" s="324">
        <f t="shared" si="3"/>
        <v>152125</v>
      </c>
      <c r="I28" s="291">
        <f t="shared" si="0"/>
        <v>0.7588710250699019</v>
      </c>
    </row>
    <row r="29" spans="1:9" ht="18.75" customHeight="1">
      <c r="A29" s="770">
        <v>2008</v>
      </c>
      <c r="B29" s="306" t="s">
        <v>0</v>
      </c>
      <c r="C29" s="4">
        <v>506803</v>
      </c>
      <c r="D29" s="21" t="s">
        <v>13</v>
      </c>
      <c r="E29" s="4">
        <v>109756</v>
      </c>
      <c r="F29" s="21" t="s">
        <v>13</v>
      </c>
      <c r="G29" s="27">
        <v>109614</v>
      </c>
      <c r="H29" s="325" t="s">
        <v>13</v>
      </c>
      <c r="I29" s="294">
        <f t="shared" si="0"/>
        <v>0.21656541101769328</v>
      </c>
    </row>
    <row r="30" spans="1:9" ht="18.75" customHeight="1">
      <c r="A30" s="771"/>
      <c r="B30" s="308" t="s">
        <v>1</v>
      </c>
      <c r="C30" s="1">
        <v>610538</v>
      </c>
      <c r="D30" s="16">
        <f>C30-C29</f>
        <v>103735</v>
      </c>
      <c r="E30" s="1">
        <v>208386</v>
      </c>
      <c r="F30" s="16">
        <f>E30-E29</f>
        <v>98630</v>
      </c>
      <c r="G30" s="28">
        <v>199290</v>
      </c>
      <c r="H30" s="322">
        <f>G30-G29</f>
        <v>89676</v>
      </c>
      <c r="I30" s="10">
        <f t="shared" si="0"/>
        <v>0.34131536448181765</v>
      </c>
    </row>
    <row r="31" spans="1:9" ht="18.75" customHeight="1">
      <c r="A31" s="771"/>
      <c r="B31" s="308" t="s">
        <v>2</v>
      </c>
      <c r="C31" s="1">
        <v>679237</v>
      </c>
      <c r="D31" s="16">
        <f t="shared" si="1"/>
        <v>68699</v>
      </c>
      <c r="E31" s="1">
        <v>260594</v>
      </c>
      <c r="F31" s="16">
        <f t="shared" si="2"/>
        <v>52208</v>
      </c>
      <c r="G31" s="28">
        <v>301541</v>
      </c>
      <c r="H31" s="322">
        <f t="shared" si="3"/>
        <v>102251</v>
      </c>
      <c r="I31" s="10">
        <f t="shared" si="0"/>
        <v>0.38365695626121665</v>
      </c>
    </row>
    <row r="32" spans="1:9" ht="18.75" customHeight="1">
      <c r="A32" s="771"/>
      <c r="B32" s="308" t="s">
        <v>3</v>
      </c>
      <c r="C32" s="1">
        <v>763448</v>
      </c>
      <c r="D32" s="16">
        <f t="shared" si="1"/>
        <v>84211</v>
      </c>
      <c r="E32" s="1">
        <v>346873</v>
      </c>
      <c r="F32" s="16">
        <f t="shared" si="2"/>
        <v>86279</v>
      </c>
      <c r="G32" s="28">
        <v>417756</v>
      </c>
      <c r="H32" s="322">
        <f t="shared" si="3"/>
        <v>116215</v>
      </c>
      <c r="I32" s="10">
        <f t="shared" si="0"/>
        <v>0.4543505255105783</v>
      </c>
    </row>
    <row r="33" spans="1:9" ht="18.75" customHeight="1">
      <c r="A33" s="771"/>
      <c r="B33" s="308" t="s">
        <v>4</v>
      </c>
      <c r="C33" s="1">
        <v>881971</v>
      </c>
      <c r="D33" s="16">
        <f t="shared" si="1"/>
        <v>118523</v>
      </c>
      <c r="E33" s="1">
        <v>462140</v>
      </c>
      <c r="F33" s="16">
        <f t="shared" si="2"/>
        <v>115267</v>
      </c>
      <c r="G33" s="28">
        <v>531779</v>
      </c>
      <c r="H33" s="322">
        <f t="shared" si="3"/>
        <v>114023</v>
      </c>
      <c r="I33" s="10">
        <f t="shared" si="0"/>
        <v>0.5239854825158651</v>
      </c>
    </row>
    <row r="34" spans="1:9" ht="18.75" customHeight="1">
      <c r="A34" s="771"/>
      <c r="B34" s="308" t="s">
        <v>5</v>
      </c>
      <c r="C34" s="1">
        <v>941831</v>
      </c>
      <c r="D34" s="16">
        <f t="shared" si="1"/>
        <v>59860</v>
      </c>
      <c r="E34" s="1">
        <v>525675</v>
      </c>
      <c r="F34" s="16">
        <f t="shared" si="2"/>
        <v>63535</v>
      </c>
      <c r="G34" s="28">
        <v>637131</v>
      </c>
      <c r="H34" s="322">
        <f t="shared" si="3"/>
        <v>105352</v>
      </c>
      <c r="I34" s="10">
        <f t="shared" si="0"/>
        <v>0.5581415349462908</v>
      </c>
    </row>
    <row r="35" spans="1:9" ht="18.75" customHeight="1">
      <c r="A35" s="771"/>
      <c r="B35" s="308" t="s">
        <v>6</v>
      </c>
      <c r="C35" s="1">
        <v>1018382</v>
      </c>
      <c r="D35" s="16">
        <f t="shared" si="1"/>
        <v>76551</v>
      </c>
      <c r="E35" s="1">
        <v>613288</v>
      </c>
      <c r="F35" s="16">
        <f t="shared" si="2"/>
        <v>87613</v>
      </c>
      <c r="G35" s="28">
        <v>759727</v>
      </c>
      <c r="H35" s="322">
        <f t="shared" si="3"/>
        <v>122596</v>
      </c>
      <c r="I35" s="10">
        <f t="shared" si="0"/>
        <v>0.6022180282055261</v>
      </c>
    </row>
    <row r="36" spans="1:9" ht="18.75" customHeight="1">
      <c r="A36" s="771"/>
      <c r="B36" s="308" t="s">
        <v>7</v>
      </c>
      <c r="C36" s="1">
        <v>1144624</v>
      </c>
      <c r="D36" s="16">
        <f t="shared" si="1"/>
        <v>126242</v>
      </c>
      <c r="E36" s="1">
        <v>757022</v>
      </c>
      <c r="F36" s="16">
        <f t="shared" si="2"/>
        <v>143734</v>
      </c>
      <c r="G36" s="28">
        <v>868848</v>
      </c>
      <c r="H36" s="322">
        <f t="shared" si="3"/>
        <v>109121</v>
      </c>
      <c r="I36" s="10">
        <f t="shared" si="0"/>
        <v>0.6613717692447476</v>
      </c>
    </row>
    <row r="37" spans="1:9" ht="18.75" customHeight="1">
      <c r="A37" s="771"/>
      <c r="B37" s="308" t="s">
        <v>8</v>
      </c>
      <c r="C37" s="1">
        <v>1224097</v>
      </c>
      <c r="D37" s="16">
        <f t="shared" si="1"/>
        <v>79473</v>
      </c>
      <c r="E37" s="1">
        <v>836140</v>
      </c>
      <c r="F37" s="16">
        <f t="shared" si="2"/>
        <v>79118</v>
      </c>
      <c r="G37" s="28">
        <v>1028869</v>
      </c>
      <c r="H37" s="322">
        <f t="shared" si="3"/>
        <v>160021</v>
      </c>
      <c r="I37" s="10">
        <f t="shared" si="0"/>
        <v>0.6830667831062408</v>
      </c>
    </row>
    <row r="38" spans="1:9" ht="18.75" customHeight="1">
      <c r="A38" s="771"/>
      <c r="B38" s="308" t="s">
        <v>9</v>
      </c>
      <c r="C38" s="1">
        <v>1321539</v>
      </c>
      <c r="D38" s="16">
        <f t="shared" si="1"/>
        <v>97442</v>
      </c>
      <c r="E38" s="1">
        <v>924120</v>
      </c>
      <c r="F38" s="16">
        <f t="shared" si="2"/>
        <v>87980</v>
      </c>
      <c r="G38" s="28">
        <v>1145018</v>
      </c>
      <c r="H38" s="322">
        <f t="shared" si="3"/>
        <v>116149</v>
      </c>
      <c r="I38" s="10">
        <f t="shared" si="0"/>
        <v>0.6992756172916577</v>
      </c>
    </row>
    <row r="39" spans="1:9" ht="18.75" customHeight="1">
      <c r="A39" s="771"/>
      <c r="B39" s="308" t="s">
        <v>10</v>
      </c>
      <c r="C39" s="1">
        <v>1443507</v>
      </c>
      <c r="D39" s="16">
        <f t="shared" si="1"/>
        <v>121968</v>
      </c>
      <c r="E39" s="1">
        <v>1035038</v>
      </c>
      <c r="F39" s="16">
        <f t="shared" si="2"/>
        <v>110918</v>
      </c>
      <c r="G39" s="28">
        <v>1279767</v>
      </c>
      <c r="H39" s="322">
        <f t="shared" si="3"/>
        <v>134749</v>
      </c>
      <c r="I39" s="10">
        <f t="shared" si="0"/>
        <v>0.7170301217798043</v>
      </c>
    </row>
    <row r="40" spans="1:9" ht="18.75" customHeight="1" thickBot="1">
      <c r="A40" s="771"/>
      <c r="B40" s="310" t="s">
        <v>11</v>
      </c>
      <c r="C40" s="311">
        <v>1490542</v>
      </c>
      <c r="D40" s="281">
        <f t="shared" si="1"/>
        <v>47035</v>
      </c>
      <c r="E40" s="311">
        <v>1095744</v>
      </c>
      <c r="F40" s="281">
        <f t="shared" si="2"/>
        <v>60706</v>
      </c>
      <c r="G40" s="327">
        <v>1455620</v>
      </c>
      <c r="H40" s="328">
        <f t="shared" si="3"/>
        <v>175853</v>
      </c>
      <c r="I40" s="282">
        <f t="shared" si="0"/>
        <v>0.7351312475596126</v>
      </c>
    </row>
    <row r="41" spans="1:9" ht="18.75" customHeight="1">
      <c r="A41" s="773">
        <v>2009</v>
      </c>
      <c r="B41" s="6" t="s">
        <v>0</v>
      </c>
      <c r="C41" s="4">
        <v>570775</v>
      </c>
      <c r="D41" s="21" t="s">
        <v>13</v>
      </c>
      <c r="E41" s="4">
        <v>105112</v>
      </c>
      <c r="F41" s="21" t="s">
        <v>13</v>
      </c>
      <c r="G41" s="27">
        <v>123445</v>
      </c>
      <c r="H41" s="21" t="s">
        <v>13</v>
      </c>
      <c r="I41" s="9">
        <f>E41/C41</f>
        <v>0.1841566291445841</v>
      </c>
    </row>
    <row r="42" spans="1:9" ht="18.75" customHeight="1">
      <c r="A42" s="774"/>
      <c r="B42" s="2" t="s">
        <v>1</v>
      </c>
      <c r="C42" s="24">
        <v>672372</v>
      </c>
      <c r="D42" s="314">
        <f>C42-C41</f>
        <v>101597</v>
      </c>
      <c r="E42" s="24">
        <v>198892</v>
      </c>
      <c r="F42" s="314">
        <f>E42-E41</f>
        <v>93780</v>
      </c>
      <c r="G42" s="26">
        <v>234820</v>
      </c>
      <c r="H42" s="314">
        <f>G42-G41</f>
        <v>111375</v>
      </c>
      <c r="I42" s="10">
        <f t="shared" si="0"/>
        <v>0.29580648807505366</v>
      </c>
    </row>
    <row r="43" spans="1:9" ht="18.75" customHeight="1">
      <c r="A43" s="774"/>
      <c r="B43" s="2" t="s">
        <v>2</v>
      </c>
      <c r="C43" s="24">
        <v>762544</v>
      </c>
      <c r="D43" s="314">
        <f aca="true" t="shared" si="4" ref="D43:D52">C43-C42</f>
        <v>90172</v>
      </c>
      <c r="E43" s="24">
        <v>266128</v>
      </c>
      <c r="F43" s="314">
        <f aca="true" t="shared" si="5" ref="F43:F52">E43-E42</f>
        <v>67236</v>
      </c>
      <c r="G43" s="26">
        <v>351792</v>
      </c>
      <c r="H43" s="314">
        <f aca="true" t="shared" si="6" ref="H43:H52">G43-G42</f>
        <v>116972</v>
      </c>
      <c r="I43" s="10">
        <f t="shared" si="0"/>
        <v>0.3490001888415619</v>
      </c>
    </row>
    <row r="44" spans="1:9" ht="18.75" customHeight="1">
      <c r="A44" s="774"/>
      <c r="B44" s="2" t="s">
        <v>3</v>
      </c>
      <c r="C44" s="24">
        <v>845817</v>
      </c>
      <c r="D44" s="314">
        <f t="shared" si="4"/>
        <v>83273</v>
      </c>
      <c r="E44" s="24">
        <v>333940</v>
      </c>
      <c r="F44" s="314">
        <f t="shared" si="5"/>
        <v>67812</v>
      </c>
      <c r="G44" s="26">
        <v>490211</v>
      </c>
      <c r="H44" s="314">
        <f t="shared" si="6"/>
        <v>138419</v>
      </c>
      <c r="I44" s="10">
        <f t="shared" si="0"/>
        <v>0.3948135353155588</v>
      </c>
    </row>
    <row r="45" spans="1:9" ht="18.75" customHeight="1">
      <c r="A45" s="774"/>
      <c r="B45" s="2" t="s">
        <v>4</v>
      </c>
      <c r="C45" s="24">
        <v>940967</v>
      </c>
      <c r="D45" s="314">
        <f t="shared" si="4"/>
        <v>95150</v>
      </c>
      <c r="E45" s="24">
        <v>433105</v>
      </c>
      <c r="F45" s="314">
        <f t="shared" si="5"/>
        <v>99165</v>
      </c>
      <c r="G45" s="26">
        <v>615864</v>
      </c>
      <c r="H45" s="314">
        <f t="shared" si="6"/>
        <v>125653</v>
      </c>
      <c r="I45" s="10">
        <f t="shared" si="0"/>
        <v>0.460276502789152</v>
      </c>
    </row>
    <row r="46" spans="1:9" ht="18.75" customHeight="1">
      <c r="A46" s="774"/>
      <c r="B46" s="2" t="s">
        <v>5</v>
      </c>
      <c r="C46" s="24">
        <v>1007381</v>
      </c>
      <c r="D46" s="314">
        <f t="shared" si="4"/>
        <v>66414</v>
      </c>
      <c r="E46" s="24">
        <v>502572</v>
      </c>
      <c r="F46" s="314">
        <f t="shared" si="5"/>
        <v>69467</v>
      </c>
      <c r="G46" s="26">
        <v>752652</v>
      </c>
      <c r="H46" s="314">
        <f t="shared" si="6"/>
        <v>136788</v>
      </c>
      <c r="I46" s="10">
        <f t="shared" si="0"/>
        <v>0.49888969516002385</v>
      </c>
    </row>
    <row r="47" spans="1:9" ht="18.75" customHeight="1">
      <c r="A47" s="774"/>
      <c r="B47" s="2" t="s">
        <v>6</v>
      </c>
      <c r="C47" s="329">
        <v>1083931</v>
      </c>
      <c r="D47" s="314">
        <f t="shared" si="4"/>
        <v>76550</v>
      </c>
      <c r="E47" s="329">
        <v>595906</v>
      </c>
      <c r="F47" s="314">
        <f t="shared" si="5"/>
        <v>93334</v>
      </c>
      <c r="G47" s="75">
        <v>897552</v>
      </c>
      <c r="H47" s="314">
        <f t="shared" si="6"/>
        <v>144900</v>
      </c>
      <c r="I47" s="10">
        <f t="shared" si="0"/>
        <v>0.549763776476547</v>
      </c>
    </row>
    <row r="48" spans="1:9" ht="18.75" customHeight="1">
      <c r="A48" s="774"/>
      <c r="B48" s="2" t="s">
        <v>7</v>
      </c>
      <c r="C48" s="329">
        <v>1228552</v>
      </c>
      <c r="D48" s="314">
        <f t="shared" si="4"/>
        <v>144621</v>
      </c>
      <c r="E48" s="329">
        <v>732474</v>
      </c>
      <c r="F48" s="314">
        <f t="shared" si="5"/>
        <v>136568</v>
      </c>
      <c r="G48" s="75">
        <v>1023298</v>
      </c>
      <c r="H48" s="314">
        <f t="shared" si="6"/>
        <v>125746</v>
      </c>
      <c r="I48" s="10">
        <f t="shared" si="0"/>
        <v>0.5962091958663532</v>
      </c>
    </row>
    <row r="49" spans="1:9" ht="18.75" customHeight="1">
      <c r="A49" s="774"/>
      <c r="B49" s="2" t="s">
        <v>8</v>
      </c>
      <c r="C49" s="329">
        <v>1310149</v>
      </c>
      <c r="D49" s="314">
        <f t="shared" si="4"/>
        <v>81597</v>
      </c>
      <c r="E49" s="329">
        <v>817170</v>
      </c>
      <c r="F49" s="314">
        <f t="shared" si="5"/>
        <v>84696</v>
      </c>
      <c r="G49" s="75">
        <v>1182439</v>
      </c>
      <c r="H49" s="314">
        <f t="shared" si="6"/>
        <v>159141</v>
      </c>
      <c r="I49" s="10">
        <f t="shared" si="0"/>
        <v>0.6237229505956956</v>
      </c>
    </row>
    <row r="50" spans="1:9" ht="18.75" customHeight="1">
      <c r="A50" s="774"/>
      <c r="B50" s="2" t="s">
        <v>9</v>
      </c>
      <c r="C50" s="1">
        <v>1386811</v>
      </c>
      <c r="D50" s="314">
        <f t="shared" si="4"/>
        <v>76662</v>
      </c>
      <c r="E50" s="1">
        <v>895495</v>
      </c>
      <c r="F50" s="314">
        <f t="shared" si="5"/>
        <v>78325</v>
      </c>
      <c r="G50" s="28">
        <v>1320759</v>
      </c>
      <c r="H50" s="314">
        <f t="shared" si="6"/>
        <v>138320</v>
      </c>
      <c r="I50" s="10">
        <f t="shared" si="0"/>
        <v>0.6457224524466564</v>
      </c>
    </row>
    <row r="51" spans="1:9" ht="18.75" customHeight="1">
      <c r="A51" s="774"/>
      <c r="B51" s="2" t="s">
        <v>10</v>
      </c>
      <c r="C51" s="24">
        <v>1560485</v>
      </c>
      <c r="D51" s="314">
        <f t="shared" si="4"/>
        <v>173674</v>
      </c>
      <c r="E51" s="24">
        <v>1027121</v>
      </c>
      <c r="F51" s="314">
        <f t="shared" si="5"/>
        <v>131626</v>
      </c>
      <c r="G51" s="26">
        <v>1476124</v>
      </c>
      <c r="H51" s="314">
        <f t="shared" si="6"/>
        <v>155365</v>
      </c>
      <c r="I51" s="10">
        <f t="shared" si="0"/>
        <v>0.6582062627965024</v>
      </c>
    </row>
    <row r="52" spans="1:9" ht="18.75" customHeight="1" thickBot="1">
      <c r="A52" s="774"/>
      <c r="B52" s="279" t="s">
        <v>11</v>
      </c>
      <c r="C52" s="292">
        <v>1661293</v>
      </c>
      <c r="D52" s="315">
        <f t="shared" si="4"/>
        <v>100808</v>
      </c>
      <c r="E52" s="292">
        <v>1161379</v>
      </c>
      <c r="F52" s="315">
        <f t="shared" si="5"/>
        <v>134258</v>
      </c>
      <c r="G52" s="330">
        <v>1702685</v>
      </c>
      <c r="H52" s="315">
        <f t="shared" si="6"/>
        <v>226561</v>
      </c>
      <c r="I52" s="282">
        <f t="shared" si="0"/>
        <v>0.6990813781795264</v>
      </c>
    </row>
    <row r="53" spans="1:9" ht="18.75" customHeight="1">
      <c r="A53" s="773">
        <v>2010</v>
      </c>
      <c r="B53" s="6" t="s">
        <v>0</v>
      </c>
      <c r="C53" s="23">
        <v>712976</v>
      </c>
      <c r="D53" s="21" t="s">
        <v>13</v>
      </c>
      <c r="E53" s="23">
        <v>143351</v>
      </c>
      <c r="F53" s="21" t="s">
        <v>13</v>
      </c>
      <c r="G53" s="25">
        <v>139572</v>
      </c>
      <c r="H53" s="21" t="s">
        <v>13</v>
      </c>
      <c r="I53" s="9">
        <f t="shared" si="0"/>
        <v>0.20106006373286056</v>
      </c>
    </row>
    <row r="54" spans="1:9" ht="18.75" customHeight="1">
      <c r="A54" s="774"/>
      <c r="B54" s="2" t="s">
        <v>1</v>
      </c>
      <c r="C54" s="24">
        <v>852506</v>
      </c>
      <c r="D54" s="92">
        <f aca="true" t="shared" si="7" ref="D54:D64">C54-C53</f>
        <v>139530</v>
      </c>
      <c r="E54" s="24">
        <v>262284</v>
      </c>
      <c r="F54" s="92">
        <f aca="true" t="shared" si="8" ref="F54:F64">E54-E53</f>
        <v>118933</v>
      </c>
      <c r="G54" s="26">
        <v>267643</v>
      </c>
      <c r="H54" s="92">
        <f aca="true" t="shared" si="9" ref="H54:H64">G54-G53</f>
        <v>128071</v>
      </c>
      <c r="I54" s="10">
        <f t="shared" si="0"/>
        <v>0.30766235076351367</v>
      </c>
    </row>
    <row r="55" spans="1:9" ht="18.75" customHeight="1">
      <c r="A55" s="774"/>
      <c r="B55" s="2" t="s">
        <v>2</v>
      </c>
      <c r="C55" s="24">
        <v>978983</v>
      </c>
      <c r="D55" s="92">
        <f t="shared" si="7"/>
        <v>126477</v>
      </c>
      <c r="E55" s="24">
        <v>372860</v>
      </c>
      <c r="F55" s="92">
        <f t="shared" si="8"/>
        <v>110576</v>
      </c>
      <c r="G55" s="26">
        <v>408675</v>
      </c>
      <c r="H55" s="92">
        <f t="shared" si="9"/>
        <v>141032</v>
      </c>
      <c r="I55" s="10">
        <f t="shared" si="0"/>
        <v>0.38086463197011594</v>
      </c>
    </row>
    <row r="56" spans="1:9" ht="18.75" customHeight="1">
      <c r="A56" s="774"/>
      <c r="B56" s="2" t="s">
        <v>3</v>
      </c>
      <c r="C56" s="1">
        <v>1070620</v>
      </c>
      <c r="D56" s="92">
        <f t="shared" si="7"/>
        <v>91637</v>
      </c>
      <c r="E56" s="1">
        <v>457556</v>
      </c>
      <c r="F56" s="92">
        <f t="shared" si="8"/>
        <v>84696</v>
      </c>
      <c r="G56" s="28">
        <v>553143</v>
      </c>
      <c r="H56" s="92">
        <f t="shared" si="9"/>
        <v>144468</v>
      </c>
      <c r="I56" s="10">
        <f t="shared" si="0"/>
        <v>0.4273747921764959</v>
      </c>
    </row>
    <row r="57" spans="1:9" ht="18.75" customHeight="1">
      <c r="A57" s="774"/>
      <c r="B57" s="2" t="s">
        <v>4</v>
      </c>
      <c r="C57" s="1">
        <v>1204325</v>
      </c>
      <c r="D57" s="92">
        <f t="shared" si="7"/>
        <v>133705</v>
      </c>
      <c r="E57" s="1">
        <v>591809</v>
      </c>
      <c r="F57" s="92">
        <f t="shared" si="8"/>
        <v>134253</v>
      </c>
      <c r="G57" s="28">
        <v>706347</v>
      </c>
      <c r="H57" s="92">
        <f t="shared" si="9"/>
        <v>153204</v>
      </c>
      <c r="I57" s="10">
        <f t="shared" si="0"/>
        <v>0.4914030681086916</v>
      </c>
    </row>
    <row r="58" spans="1:9" ht="18.75" customHeight="1">
      <c r="A58" s="774"/>
      <c r="B58" s="2" t="s">
        <v>5</v>
      </c>
      <c r="C58" s="1">
        <v>1299853</v>
      </c>
      <c r="D58" s="92">
        <f t="shared" si="7"/>
        <v>95528</v>
      </c>
      <c r="E58" s="1">
        <v>684446</v>
      </c>
      <c r="F58" s="92">
        <f t="shared" si="8"/>
        <v>92637</v>
      </c>
      <c r="G58" s="28">
        <v>863899</v>
      </c>
      <c r="H58" s="92">
        <f t="shared" si="9"/>
        <v>157552</v>
      </c>
      <c r="I58" s="10">
        <f t="shared" si="0"/>
        <v>0.5265564644617506</v>
      </c>
    </row>
    <row r="59" spans="1:9" ht="18.75" customHeight="1">
      <c r="A59" s="774"/>
      <c r="B59" s="2" t="s">
        <v>6</v>
      </c>
      <c r="C59" s="24">
        <v>1399226</v>
      </c>
      <c r="D59" s="92">
        <f t="shared" si="7"/>
        <v>99373</v>
      </c>
      <c r="E59" s="24">
        <v>782100</v>
      </c>
      <c r="F59" s="92">
        <f t="shared" si="8"/>
        <v>97654</v>
      </c>
      <c r="G59" s="26">
        <v>1025025</v>
      </c>
      <c r="H59" s="92">
        <f t="shared" si="9"/>
        <v>161126</v>
      </c>
      <c r="I59" s="10">
        <f t="shared" si="0"/>
        <v>0.5589518776809465</v>
      </c>
    </row>
    <row r="60" spans="1:9" ht="18.75" customHeight="1">
      <c r="A60" s="774"/>
      <c r="B60" s="2" t="s">
        <v>7</v>
      </c>
      <c r="C60" s="24">
        <v>1554910</v>
      </c>
      <c r="D60" s="92">
        <f t="shared" si="7"/>
        <v>155684</v>
      </c>
      <c r="E60" s="24">
        <v>959569</v>
      </c>
      <c r="F60" s="92">
        <f t="shared" si="8"/>
        <v>177469</v>
      </c>
      <c r="G60" s="26">
        <v>1210774</v>
      </c>
      <c r="H60" s="92">
        <f t="shared" si="9"/>
        <v>185749</v>
      </c>
      <c r="I60" s="10">
        <f t="shared" si="0"/>
        <v>0.6171218912991748</v>
      </c>
    </row>
    <row r="61" spans="1:9" ht="18.75" customHeight="1">
      <c r="A61" s="774"/>
      <c r="B61" s="2" t="s">
        <v>8</v>
      </c>
      <c r="C61" s="24">
        <v>1663047</v>
      </c>
      <c r="D61" s="92">
        <f t="shared" si="7"/>
        <v>108137</v>
      </c>
      <c r="E61" s="24">
        <v>1052782</v>
      </c>
      <c r="F61" s="92">
        <f t="shared" si="8"/>
        <v>93213</v>
      </c>
      <c r="G61" s="26">
        <v>1380463</v>
      </c>
      <c r="H61" s="92">
        <f t="shared" si="9"/>
        <v>169689</v>
      </c>
      <c r="I61" s="10">
        <f t="shared" si="0"/>
        <v>0.6330440450570549</v>
      </c>
    </row>
    <row r="62" spans="1:9" ht="18.75" customHeight="1">
      <c r="A62" s="774"/>
      <c r="B62" s="2" t="s">
        <v>9</v>
      </c>
      <c r="C62" s="24">
        <v>1773093</v>
      </c>
      <c r="D62" s="92">
        <f t="shared" si="7"/>
        <v>110046</v>
      </c>
      <c r="E62" s="24">
        <v>1154554</v>
      </c>
      <c r="F62" s="92">
        <f t="shared" si="8"/>
        <v>101772</v>
      </c>
      <c r="G62" s="26">
        <v>1566786</v>
      </c>
      <c r="H62" s="92">
        <f t="shared" si="9"/>
        <v>186323</v>
      </c>
      <c r="I62" s="10">
        <f t="shared" si="0"/>
        <v>0.6511525340182381</v>
      </c>
    </row>
    <row r="63" spans="1:9" ht="18.75" customHeight="1">
      <c r="A63" s="774"/>
      <c r="B63" s="2" t="s">
        <v>10</v>
      </c>
      <c r="C63" s="24">
        <v>1958390</v>
      </c>
      <c r="D63" s="92">
        <f t="shared" si="7"/>
        <v>185297</v>
      </c>
      <c r="E63" s="24">
        <v>1317935</v>
      </c>
      <c r="F63" s="92">
        <f t="shared" si="8"/>
        <v>163381</v>
      </c>
      <c r="G63" s="26">
        <v>1759394</v>
      </c>
      <c r="H63" s="92">
        <f t="shared" si="9"/>
        <v>192608</v>
      </c>
      <c r="I63" s="10">
        <f t="shared" si="0"/>
        <v>0.6729686119720791</v>
      </c>
    </row>
    <row r="64" spans="1:9" ht="18.75" customHeight="1" thickBot="1">
      <c r="A64" s="774"/>
      <c r="B64" s="279" t="s">
        <v>11</v>
      </c>
      <c r="C64" s="292">
        <v>2071355</v>
      </c>
      <c r="D64" s="293">
        <f t="shared" si="7"/>
        <v>112965</v>
      </c>
      <c r="E64" s="292">
        <v>1424104</v>
      </c>
      <c r="F64" s="293">
        <f t="shared" si="8"/>
        <v>106169</v>
      </c>
      <c r="G64" s="330">
        <v>2041289</v>
      </c>
      <c r="H64" s="293">
        <f t="shared" si="9"/>
        <v>281895</v>
      </c>
      <c r="I64" s="282">
        <f t="shared" si="0"/>
        <v>0.6875229016754733</v>
      </c>
    </row>
    <row r="65" spans="1:9" ht="14.25" customHeight="1" thickTop="1">
      <c r="A65" s="728"/>
      <c r="B65" s="728"/>
      <c r="C65" s="728"/>
      <c r="D65" s="728"/>
      <c r="E65" s="728"/>
      <c r="F65" s="728"/>
      <c r="G65" s="728"/>
      <c r="H65" s="728"/>
      <c r="I65" s="728"/>
    </row>
    <row r="66" spans="1:9" ht="14.25" customHeight="1">
      <c r="A66" s="741" t="s">
        <v>241</v>
      </c>
      <c r="B66" s="741"/>
      <c r="C66" s="741"/>
      <c r="D66" s="741"/>
      <c r="E66" s="741"/>
      <c r="F66" s="741"/>
      <c r="G66" s="741"/>
      <c r="H66" s="741"/>
      <c r="I66" s="741"/>
    </row>
    <row r="67" spans="1:9" ht="14.25" customHeight="1">
      <c r="A67" s="741" t="s">
        <v>354</v>
      </c>
      <c r="B67" s="741"/>
      <c r="C67" s="741"/>
      <c r="D67" s="741"/>
      <c r="E67" s="741"/>
      <c r="F67" s="741"/>
      <c r="G67" s="741"/>
      <c r="H67" s="741"/>
      <c r="I67" s="741"/>
    </row>
    <row r="68" spans="1:9" ht="14.25" customHeight="1">
      <c r="A68" s="775" t="s">
        <v>355</v>
      </c>
      <c r="B68" s="761"/>
      <c r="C68" s="761"/>
      <c r="D68" s="761"/>
      <c r="E68" s="761"/>
      <c r="F68" s="761"/>
      <c r="G68" s="761"/>
      <c r="H68" s="761"/>
      <c r="I68" s="761"/>
    </row>
    <row r="69" spans="1:9" ht="14.25" customHeight="1">
      <c r="A69" s="761" t="s">
        <v>16</v>
      </c>
      <c r="B69" s="761"/>
      <c r="C69" s="761"/>
      <c r="D69" s="761"/>
      <c r="E69" s="761"/>
      <c r="F69" s="761"/>
      <c r="G69" s="761"/>
      <c r="H69" s="761"/>
      <c r="I69" s="761"/>
    </row>
    <row r="70" spans="5:7" ht="12.75">
      <c r="E70"/>
      <c r="G70"/>
    </row>
    <row r="71" spans="5:7" ht="12.75">
      <c r="E71"/>
      <c r="G71"/>
    </row>
    <row r="72" ht="12.75">
      <c r="E72"/>
    </row>
    <row r="73" spans="5:6" ht="12.75">
      <c r="E73" s="760" t="s">
        <v>34</v>
      </c>
      <c r="F73" s="760"/>
    </row>
    <row r="74" ht="12.75">
      <c r="E74"/>
    </row>
    <row r="75" ht="12.75">
      <c r="G75"/>
    </row>
    <row r="76" ht="12.75">
      <c r="G76"/>
    </row>
    <row r="80" spans="5:7" ht="12.75">
      <c r="E80"/>
      <c r="F80" s="120"/>
      <c r="G80"/>
    </row>
  </sheetData>
  <sheetProtection/>
  <mergeCells count="13">
    <mergeCell ref="E73:F73"/>
    <mergeCell ref="A66:I66"/>
    <mergeCell ref="A67:I67"/>
    <mergeCell ref="A69:I69"/>
    <mergeCell ref="A68:I68"/>
    <mergeCell ref="A65:I65"/>
    <mergeCell ref="A53:A64"/>
    <mergeCell ref="A2:I2"/>
    <mergeCell ref="A3:I3"/>
    <mergeCell ref="A5:A16"/>
    <mergeCell ref="A17:A28"/>
    <mergeCell ref="A29:A40"/>
    <mergeCell ref="A41:A52"/>
  </mergeCells>
  <hyperlinks>
    <hyperlink ref="A1" r:id="rId1" display="http://kayham.erciyes.edu.tr/"/>
  </hyperlinks>
  <printOptions/>
  <pageMargins left="0.75" right="0.3" top="0.5" bottom="0.44" header="0.37" footer="0.3"/>
  <pageSetup horizontalDpi="600" verticalDpi="600" orientation="portrait" paperSize="9" scale="61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40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11.8515625" style="0" customWidth="1"/>
    <col min="2" max="2" width="13.57421875" style="0" customWidth="1"/>
    <col min="3" max="3" width="14.421875" style="120" customWidth="1"/>
    <col min="4" max="4" width="14.00390625" style="0" customWidth="1"/>
    <col min="5" max="5" width="14.00390625" style="120" customWidth="1"/>
    <col min="6" max="6" width="14.7109375" style="0" customWidth="1"/>
    <col min="7" max="7" width="14.7109375" style="120" customWidth="1"/>
    <col min="8" max="8" width="14.7109375" style="0" customWidth="1"/>
    <col min="9" max="9" width="13.8515625" style="0" customWidth="1"/>
    <col min="10" max="10" width="13.7109375" style="0" customWidth="1"/>
  </cols>
  <sheetData>
    <row r="1" spans="1:9" s="76" customFormat="1" ht="15.75" customHeight="1" thickBot="1">
      <c r="A1" s="210" t="s">
        <v>41</v>
      </c>
      <c r="I1" s="226" t="s">
        <v>42</v>
      </c>
    </row>
    <row r="2" spans="1:9" ht="26.25" customHeight="1" thickBot="1" thickTop="1">
      <c r="A2" s="764" t="s">
        <v>371</v>
      </c>
      <c r="B2" s="765"/>
      <c r="C2" s="765"/>
      <c r="D2" s="765"/>
      <c r="E2" s="765"/>
      <c r="F2" s="765"/>
      <c r="G2" s="765"/>
      <c r="H2" s="765"/>
      <c r="I2" s="766"/>
    </row>
    <row r="3" spans="1:9" ht="47.25" customHeight="1" thickBot="1">
      <c r="A3" s="767" t="s">
        <v>370</v>
      </c>
      <c r="B3" s="768"/>
      <c r="C3" s="768"/>
      <c r="D3" s="768"/>
      <c r="E3" s="768"/>
      <c r="F3" s="768"/>
      <c r="G3" s="780"/>
      <c r="H3" s="780"/>
      <c r="I3" s="769"/>
    </row>
    <row r="4" spans="1:9" ht="45.75" customHeight="1" thickBot="1">
      <c r="A4" s="8" t="s">
        <v>15</v>
      </c>
      <c r="B4" s="3" t="s">
        <v>14</v>
      </c>
      <c r="C4" s="18" t="s">
        <v>317</v>
      </c>
      <c r="D4" s="19" t="s">
        <v>318</v>
      </c>
      <c r="E4" s="20" t="s">
        <v>319</v>
      </c>
      <c r="F4" s="19" t="s">
        <v>318</v>
      </c>
      <c r="G4" s="5" t="s">
        <v>320</v>
      </c>
      <c r="H4" s="22" t="s">
        <v>318</v>
      </c>
      <c r="I4" s="29" t="s">
        <v>12</v>
      </c>
    </row>
    <row r="5" spans="1:9" ht="18.75" customHeight="1">
      <c r="A5" s="742">
        <v>2011</v>
      </c>
      <c r="B5" s="6" t="s">
        <v>0</v>
      </c>
      <c r="C5" s="23">
        <v>899515</v>
      </c>
      <c r="D5" s="21" t="s">
        <v>13</v>
      </c>
      <c r="E5" s="23">
        <v>152871</v>
      </c>
      <c r="F5" s="21" t="s">
        <v>13</v>
      </c>
      <c r="G5" s="25">
        <v>163351</v>
      </c>
      <c r="H5" s="21" t="s">
        <v>13</v>
      </c>
      <c r="I5" s="9">
        <f>E5/C5</f>
        <v>0.16994824989021862</v>
      </c>
    </row>
    <row r="6" spans="1:9" ht="18.75" customHeight="1">
      <c r="A6" s="743"/>
      <c r="B6" s="2" t="s">
        <v>1</v>
      </c>
      <c r="C6" s="24">
        <v>1080614</v>
      </c>
      <c r="D6" s="92">
        <f aca="true" t="shared" si="0" ref="D6:D16">C6-C5</f>
        <v>181099</v>
      </c>
      <c r="E6" s="24">
        <v>284064</v>
      </c>
      <c r="F6" s="92">
        <f aca="true" t="shared" si="1" ref="F6:F16">E6-E5</f>
        <v>131193</v>
      </c>
      <c r="G6" s="26">
        <v>315904</v>
      </c>
      <c r="H6" s="92">
        <f aca="true" t="shared" si="2" ref="H6:H16">G6-G5</f>
        <v>152553</v>
      </c>
      <c r="I6" s="10">
        <f>E6/C6</f>
        <v>0.2628727741820854</v>
      </c>
    </row>
    <row r="7" spans="1:9" ht="18.75" customHeight="1">
      <c r="A7" s="743"/>
      <c r="B7" s="2" t="s">
        <v>2</v>
      </c>
      <c r="C7" s="24">
        <v>1221597</v>
      </c>
      <c r="D7" s="92">
        <f t="shared" si="0"/>
        <v>140983</v>
      </c>
      <c r="E7" s="24">
        <v>395096</v>
      </c>
      <c r="F7" s="92">
        <f t="shared" si="1"/>
        <v>111032</v>
      </c>
      <c r="G7" s="26">
        <v>467532</v>
      </c>
      <c r="H7" s="92">
        <f t="shared" si="2"/>
        <v>151628</v>
      </c>
      <c r="I7" s="10">
        <f>E7/C7</f>
        <v>0.32342581063967907</v>
      </c>
    </row>
    <row r="8" spans="1:9" ht="18.75" customHeight="1">
      <c r="A8" s="743"/>
      <c r="B8" s="2" t="s">
        <v>3</v>
      </c>
      <c r="C8" s="24">
        <v>1461408</v>
      </c>
      <c r="D8" s="92">
        <f t="shared" si="0"/>
        <v>239811</v>
      </c>
      <c r="E8" s="24">
        <v>484308</v>
      </c>
      <c r="F8" s="92">
        <f t="shared" si="1"/>
        <v>89212</v>
      </c>
      <c r="G8" s="26">
        <v>643827</v>
      </c>
      <c r="H8" s="92">
        <f t="shared" si="2"/>
        <v>176295</v>
      </c>
      <c r="I8" s="10">
        <f>E8/C8</f>
        <v>0.331398213229981</v>
      </c>
    </row>
    <row r="9" spans="1:9" ht="18.75" customHeight="1">
      <c r="A9" s="743"/>
      <c r="B9" s="2" t="s">
        <v>4</v>
      </c>
      <c r="C9" s="24">
        <v>1619425</v>
      </c>
      <c r="D9" s="92">
        <f t="shared" si="0"/>
        <v>158017</v>
      </c>
      <c r="E9" s="24">
        <v>657182</v>
      </c>
      <c r="F9" s="92">
        <f t="shared" si="1"/>
        <v>172874</v>
      </c>
      <c r="G9" s="26">
        <v>824554</v>
      </c>
      <c r="H9" s="92">
        <f t="shared" si="2"/>
        <v>180727</v>
      </c>
      <c r="I9" s="10">
        <f>E9/C9</f>
        <v>0.4058119394229433</v>
      </c>
    </row>
    <row r="10" spans="1:9" ht="18.75" customHeight="1">
      <c r="A10" s="743"/>
      <c r="B10" s="2" t="s">
        <v>5</v>
      </c>
      <c r="C10" s="24">
        <v>1739652</v>
      </c>
      <c r="D10" s="92">
        <f t="shared" si="0"/>
        <v>120227</v>
      </c>
      <c r="E10" s="24">
        <v>811642</v>
      </c>
      <c r="F10" s="92">
        <f t="shared" si="1"/>
        <v>154460</v>
      </c>
      <c r="G10" s="26">
        <v>1016522</v>
      </c>
      <c r="H10" s="92">
        <f t="shared" si="2"/>
        <v>191968</v>
      </c>
      <c r="I10" s="10">
        <f aca="true" t="shared" si="3" ref="I10:I52">E10/C10</f>
        <v>0.46655423038630717</v>
      </c>
    </row>
    <row r="11" spans="1:9" ht="18.75" customHeight="1">
      <c r="A11" s="743"/>
      <c r="B11" s="2" t="s">
        <v>6</v>
      </c>
      <c r="C11" s="24">
        <v>1839271</v>
      </c>
      <c r="D11" s="92">
        <f t="shared" si="0"/>
        <v>99619</v>
      </c>
      <c r="E11" s="24">
        <v>915126</v>
      </c>
      <c r="F11" s="92">
        <f t="shared" si="1"/>
        <v>103484</v>
      </c>
      <c r="G11" s="26">
        <v>1230598</v>
      </c>
      <c r="H11" s="92">
        <f t="shared" si="2"/>
        <v>214076</v>
      </c>
      <c r="I11" s="10">
        <f t="shared" si="3"/>
        <v>0.4975482133954159</v>
      </c>
    </row>
    <row r="12" spans="1:9" ht="18.75" customHeight="1">
      <c r="A12" s="743"/>
      <c r="B12" s="2" t="s">
        <v>7</v>
      </c>
      <c r="C12" s="24">
        <v>2035840</v>
      </c>
      <c r="D12" s="92">
        <f t="shared" si="0"/>
        <v>196569</v>
      </c>
      <c r="E12" s="24">
        <v>1139437</v>
      </c>
      <c r="F12" s="92">
        <f t="shared" si="1"/>
        <v>224311</v>
      </c>
      <c r="G12" s="26">
        <v>1436711</v>
      </c>
      <c r="H12" s="92">
        <f t="shared" si="2"/>
        <v>206113</v>
      </c>
      <c r="I12" s="10">
        <f t="shared" si="3"/>
        <v>0.5596888753536624</v>
      </c>
    </row>
    <row r="13" spans="1:9" ht="18.75" customHeight="1">
      <c r="A13" s="743"/>
      <c r="B13" s="2" t="s">
        <v>8</v>
      </c>
      <c r="C13" s="24">
        <v>2148796</v>
      </c>
      <c r="D13" s="92">
        <f t="shared" si="0"/>
        <v>112956</v>
      </c>
      <c r="E13" s="24">
        <v>1268322</v>
      </c>
      <c r="F13" s="92">
        <f t="shared" si="1"/>
        <v>128885</v>
      </c>
      <c r="G13" s="26">
        <v>1640643</v>
      </c>
      <c r="H13" s="92">
        <f t="shared" si="2"/>
        <v>203932</v>
      </c>
      <c r="I13" s="10">
        <f t="shared" si="3"/>
        <v>0.5902477480412287</v>
      </c>
    </row>
    <row r="14" spans="1:9" ht="18.75" customHeight="1">
      <c r="A14" s="743"/>
      <c r="B14" s="2" t="s">
        <v>9</v>
      </c>
      <c r="C14" s="24">
        <v>2256139</v>
      </c>
      <c r="D14" s="92">
        <f t="shared" si="0"/>
        <v>107343</v>
      </c>
      <c r="E14" s="24">
        <v>1379840</v>
      </c>
      <c r="F14" s="92">
        <f t="shared" si="1"/>
        <v>111518</v>
      </c>
      <c r="G14" s="24">
        <v>1881042</v>
      </c>
      <c r="H14" s="92">
        <f t="shared" si="2"/>
        <v>240399</v>
      </c>
      <c r="I14" s="10">
        <f t="shared" si="3"/>
        <v>0.6115935232713942</v>
      </c>
    </row>
    <row r="15" spans="1:9" ht="18.75" customHeight="1">
      <c r="A15" s="743"/>
      <c r="B15" s="2" t="s">
        <v>10</v>
      </c>
      <c r="C15" s="24">
        <v>2455006</v>
      </c>
      <c r="D15" s="92">
        <f t="shared" si="0"/>
        <v>198867</v>
      </c>
      <c r="E15" s="24">
        <v>1577409</v>
      </c>
      <c r="F15" s="92">
        <f t="shared" si="1"/>
        <v>197569</v>
      </c>
      <c r="G15" s="24">
        <v>2162346</v>
      </c>
      <c r="H15" s="92">
        <f t="shared" si="2"/>
        <v>281304</v>
      </c>
      <c r="I15" s="10">
        <f t="shared" si="3"/>
        <v>0.6425275539041453</v>
      </c>
    </row>
    <row r="16" spans="1:9" ht="18.75" customHeight="1" thickBot="1">
      <c r="A16" s="757"/>
      <c r="B16" s="279" t="s">
        <v>11</v>
      </c>
      <c r="C16" s="292">
        <v>2573386</v>
      </c>
      <c r="D16" s="293">
        <f t="shared" si="0"/>
        <v>118380</v>
      </c>
      <c r="E16" s="292">
        <v>1709222</v>
      </c>
      <c r="F16" s="293">
        <f t="shared" si="1"/>
        <v>131813</v>
      </c>
      <c r="G16" s="292">
        <v>2467697</v>
      </c>
      <c r="H16" s="293">
        <f t="shared" si="2"/>
        <v>305351</v>
      </c>
      <c r="I16" s="282">
        <f t="shared" si="3"/>
        <v>0.6641918468508028</v>
      </c>
    </row>
    <row r="17" spans="1:9" ht="18.75" customHeight="1">
      <c r="A17" s="742">
        <v>2012</v>
      </c>
      <c r="B17" s="6" t="s">
        <v>0</v>
      </c>
      <c r="C17" s="23">
        <v>1118995</v>
      </c>
      <c r="D17" s="21" t="s">
        <v>13</v>
      </c>
      <c r="E17" s="23">
        <v>190119</v>
      </c>
      <c r="F17" s="21" t="s">
        <v>13</v>
      </c>
      <c r="G17" s="23">
        <v>198037</v>
      </c>
      <c r="H17" s="21" t="s">
        <v>13</v>
      </c>
      <c r="I17" s="9">
        <f t="shared" si="3"/>
        <v>0.16990156345649443</v>
      </c>
    </row>
    <row r="18" spans="1:9" ht="18.75" customHeight="1">
      <c r="A18" s="743"/>
      <c r="B18" s="2" t="s">
        <v>1</v>
      </c>
      <c r="C18" s="24">
        <v>1328728</v>
      </c>
      <c r="D18" s="92">
        <f aca="true" t="shared" si="4" ref="D18:D28">C18-C17</f>
        <v>209733</v>
      </c>
      <c r="E18" s="24">
        <v>349111</v>
      </c>
      <c r="F18" s="92">
        <f aca="true" t="shared" si="5" ref="F18:F28">E18-E17</f>
        <v>158992</v>
      </c>
      <c r="G18" s="26">
        <v>373248</v>
      </c>
      <c r="H18" s="92">
        <f aca="true" t="shared" si="6" ref="H18:H28">G18-G17</f>
        <v>175211</v>
      </c>
      <c r="I18" s="10">
        <f t="shared" si="3"/>
        <v>0.26274075657320384</v>
      </c>
    </row>
    <row r="19" spans="1:9" ht="18.75" customHeight="1">
      <c r="A19" s="743"/>
      <c r="B19" s="2" t="s">
        <v>2</v>
      </c>
      <c r="C19" s="24">
        <v>1454528</v>
      </c>
      <c r="D19" s="92">
        <f t="shared" si="4"/>
        <v>125800</v>
      </c>
      <c r="E19" s="24">
        <v>463215</v>
      </c>
      <c r="F19" s="92">
        <f t="shared" si="5"/>
        <v>114104</v>
      </c>
      <c r="G19" s="26">
        <v>543873</v>
      </c>
      <c r="H19" s="92">
        <f t="shared" si="6"/>
        <v>170625</v>
      </c>
      <c r="I19" s="10">
        <f t="shared" si="3"/>
        <v>0.31846413406960883</v>
      </c>
    </row>
    <row r="20" spans="1:9" ht="18.75" customHeight="1">
      <c r="A20" s="743"/>
      <c r="B20" s="2" t="s">
        <v>3</v>
      </c>
      <c r="C20" s="24">
        <v>1548050</v>
      </c>
      <c r="D20" s="92">
        <f t="shared" si="4"/>
        <v>93522</v>
      </c>
      <c r="E20" s="24">
        <v>560959</v>
      </c>
      <c r="F20" s="92">
        <f t="shared" si="5"/>
        <v>97744</v>
      </c>
      <c r="G20" s="26">
        <v>742746</v>
      </c>
      <c r="H20" s="92">
        <f t="shared" si="6"/>
        <v>198873</v>
      </c>
      <c r="I20" s="10">
        <f t="shared" si="3"/>
        <v>0.36236491069409904</v>
      </c>
    </row>
    <row r="21" spans="1:9" ht="18.75" customHeight="1">
      <c r="A21" s="743"/>
      <c r="B21" s="2" t="s">
        <v>4</v>
      </c>
      <c r="C21" s="24">
        <v>1683578</v>
      </c>
      <c r="D21" s="92">
        <f t="shared" si="4"/>
        <v>135528</v>
      </c>
      <c r="E21" s="24">
        <v>752151</v>
      </c>
      <c r="F21" s="92">
        <f t="shared" si="5"/>
        <v>191192</v>
      </c>
      <c r="G21" s="26">
        <v>951637</v>
      </c>
      <c r="H21" s="92">
        <f t="shared" si="6"/>
        <v>208891</v>
      </c>
      <c r="I21" s="10">
        <f t="shared" si="3"/>
        <v>0.44675744159165776</v>
      </c>
    </row>
    <row r="22" spans="1:9" ht="18.75" customHeight="1">
      <c r="A22" s="743"/>
      <c r="B22" s="2" t="s">
        <v>5</v>
      </c>
      <c r="C22" s="24">
        <v>1786864</v>
      </c>
      <c r="D22" s="92">
        <f t="shared" si="4"/>
        <v>103286</v>
      </c>
      <c r="E22" s="24">
        <v>862106</v>
      </c>
      <c r="F22" s="92">
        <f t="shared" si="5"/>
        <v>109955</v>
      </c>
      <c r="G22" s="26">
        <v>1193882</v>
      </c>
      <c r="H22" s="92">
        <f t="shared" si="6"/>
        <v>242245</v>
      </c>
      <c r="I22" s="10">
        <f t="shared" si="3"/>
        <v>0.4824687273345929</v>
      </c>
    </row>
    <row r="23" spans="1:9" ht="18.75" customHeight="1">
      <c r="A23" s="743"/>
      <c r="B23" s="2" t="s">
        <v>6</v>
      </c>
      <c r="C23" s="24">
        <v>1902127</v>
      </c>
      <c r="D23" s="92">
        <f t="shared" si="4"/>
        <v>115263</v>
      </c>
      <c r="E23" s="24">
        <v>1017235</v>
      </c>
      <c r="F23" s="92">
        <f t="shared" si="5"/>
        <v>155129</v>
      </c>
      <c r="G23" s="60">
        <v>1427933</v>
      </c>
      <c r="H23" s="92">
        <f t="shared" si="6"/>
        <v>234051</v>
      </c>
      <c r="I23" s="10">
        <f t="shared" si="3"/>
        <v>0.5347881608325837</v>
      </c>
    </row>
    <row r="24" spans="1:9" ht="18.75" customHeight="1">
      <c r="A24" s="743"/>
      <c r="B24" s="2" t="s">
        <v>7</v>
      </c>
      <c r="C24" s="24">
        <v>2105894</v>
      </c>
      <c r="D24" s="92">
        <f t="shared" si="4"/>
        <v>203767</v>
      </c>
      <c r="E24" s="24">
        <v>1207196</v>
      </c>
      <c r="F24" s="92">
        <f t="shared" si="5"/>
        <v>189961</v>
      </c>
      <c r="G24" s="60">
        <v>1680310</v>
      </c>
      <c r="H24" s="92">
        <f t="shared" si="6"/>
        <v>252377</v>
      </c>
      <c r="I24" s="10">
        <f t="shared" si="3"/>
        <v>0.5732463267381929</v>
      </c>
    </row>
    <row r="25" spans="1:9" ht="18.75" customHeight="1">
      <c r="A25" s="743"/>
      <c r="B25" s="2" t="s">
        <v>8</v>
      </c>
      <c r="C25" s="24">
        <v>2215443</v>
      </c>
      <c r="D25" s="92">
        <f t="shared" si="4"/>
        <v>109549</v>
      </c>
      <c r="E25" s="24">
        <v>1323985</v>
      </c>
      <c r="F25" s="92">
        <f t="shared" si="5"/>
        <v>116789</v>
      </c>
      <c r="G25" s="60">
        <v>1922798</v>
      </c>
      <c r="H25" s="92">
        <f t="shared" si="6"/>
        <v>242488</v>
      </c>
      <c r="I25" s="10">
        <f t="shared" si="3"/>
        <v>0.5976163683741806</v>
      </c>
    </row>
    <row r="26" spans="1:9" ht="18.75" customHeight="1">
      <c r="A26" s="743"/>
      <c r="B26" s="2" t="s">
        <v>9</v>
      </c>
      <c r="C26" s="24">
        <v>2344100</v>
      </c>
      <c r="D26" s="92">
        <f t="shared" si="4"/>
        <v>128657</v>
      </c>
      <c r="E26" s="24">
        <v>1448932</v>
      </c>
      <c r="F26" s="92">
        <f t="shared" si="5"/>
        <v>124947</v>
      </c>
      <c r="G26" s="60">
        <v>2193077</v>
      </c>
      <c r="H26" s="92">
        <f t="shared" si="6"/>
        <v>270279</v>
      </c>
      <c r="I26" s="10">
        <f t="shared" si="3"/>
        <v>0.6181186809436457</v>
      </c>
    </row>
    <row r="27" spans="1:9" ht="18.75" customHeight="1">
      <c r="A27" s="743"/>
      <c r="B27" s="2" t="s">
        <v>10</v>
      </c>
      <c r="C27" s="24">
        <v>2544487</v>
      </c>
      <c r="D27" s="92">
        <f t="shared" si="4"/>
        <v>200387</v>
      </c>
      <c r="E27" s="24">
        <v>1660666</v>
      </c>
      <c r="F27" s="92">
        <f t="shared" si="5"/>
        <v>211734</v>
      </c>
      <c r="G27" s="60">
        <v>2428136</v>
      </c>
      <c r="H27" s="92">
        <f t="shared" si="6"/>
        <v>235059</v>
      </c>
      <c r="I27" s="10">
        <f t="shared" si="3"/>
        <v>0.6526525779066664</v>
      </c>
    </row>
    <row r="28" spans="1:9" ht="18.75" customHeight="1" thickBot="1">
      <c r="A28" s="757"/>
      <c r="B28" s="279" t="s">
        <v>11</v>
      </c>
      <c r="C28" s="292">
        <v>2641663</v>
      </c>
      <c r="D28" s="293">
        <f t="shared" si="4"/>
        <v>97176</v>
      </c>
      <c r="E28" s="292">
        <v>1798883</v>
      </c>
      <c r="F28" s="293">
        <f t="shared" si="5"/>
        <v>138217</v>
      </c>
      <c r="G28" s="486">
        <v>2786996</v>
      </c>
      <c r="H28" s="293">
        <f t="shared" si="6"/>
        <v>358860</v>
      </c>
      <c r="I28" s="282">
        <f t="shared" si="3"/>
        <v>0.6809661186911427</v>
      </c>
    </row>
    <row r="29" spans="1:9" ht="18.75" customHeight="1">
      <c r="A29" s="742">
        <v>2013</v>
      </c>
      <c r="B29" s="6" t="s">
        <v>0</v>
      </c>
      <c r="C29" s="23">
        <v>1163640</v>
      </c>
      <c r="D29" s="21" t="s">
        <v>13</v>
      </c>
      <c r="E29" s="23">
        <v>204844</v>
      </c>
      <c r="F29" s="21" t="s">
        <v>13</v>
      </c>
      <c r="G29" s="23">
        <v>218820</v>
      </c>
      <c r="H29" s="21" t="s">
        <v>13</v>
      </c>
      <c r="I29" s="9">
        <f t="shared" si="3"/>
        <v>0.17603726238355505</v>
      </c>
    </row>
    <row r="30" spans="1:9" ht="18.75" customHeight="1">
      <c r="A30" s="743"/>
      <c r="B30" s="2" t="s">
        <v>1</v>
      </c>
      <c r="C30" s="24">
        <v>1355076</v>
      </c>
      <c r="D30" s="92">
        <f aca="true" t="shared" si="7" ref="D30:D40">C30-C29</f>
        <v>191436</v>
      </c>
      <c r="E30" s="24">
        <v>381586</v>
      </c>
      <c r="F30" s="92">
        <f aca="true" t="shared" si="8" ref="F30:F40">E30-E29</f>
        <v>176742</v>
      </c>
      <c r="G30" s="26">
        <v>453990</v>
      </c>
      <c r="H30" s="92">
        <f aca="true" t="shared" si="9" ref="H30:H40">G30-G29</f>
        <v>235170</v>
      </c>
      <c r="I30" s="10">
        <f t="shared" si="3"/>
        <v>0.2815974897348931</v>
      </c>
    </row>
    <row r="31" spans="1:9" ht="18.75" customHeight="1">
      <c r="A31" s="743"/>
      <c r="B31" s="2" t="s">
        <v>2</v>
      </c>
      <c r="C31" s="24">
        <v>1515439</v>
      </c>
      <c r="D31" s="92">
        <f t="shared" si="7"/>
        <v>160363</v>
      </c>
      <c r="E31" s="24">
        <v>505215</v>
      </c>
      <c r="F31" s="92">
        <f t="shared" si="8"/>
        <v>123629</v>
      </c>
      <c r="G31" s="26">
        <v>652132</v>
      </c>
      <c r="H31" s="92">
        <f t="shared" si="9"/>
        <v>198142</v>
      </c>
      <c r="I31" s="10">
        <f t="shared" si="3"/>
        <v>0.3333786447359478</v>
      </c>
    </row>
    <row r="32" spans="1:9" ht="18.75" customHeight="1">
      <c r="A32" s="743"/>
      <c r="B32" s="2" t="s">
        <v>3</v>
      </c>
      <c r="C32" s="24">
        <v>1649071</v>
      </c>
      <c r="D32" s="92">
        <f t="shared" si="7"/>
        <v>133632</v>
      </c>
      <c r="E32" s="24">
        <v>646796</v>
      </c>
      <c r="F32" s="92">
        <f t="shared" si="8"/>
        <v>141581</v>
      </c>
      <c r="G32" s="26">
        <v>888948</v>
      </c>
      <c r="H32" s="92">
        <f t="shared" si="9"/>
        <v>236816</v>
      </c>
      <c r="I32" s="10">
        <f t="shared" si="3"/>
        <v>0.3922184066059011</v>
      </c>
    </row>
    <row r="33" spans="1:9" ht="18.75" customHeight="1">
      <c r="A33" s="743"/>
      <c r="B33" s="2" t="s">
        <v>4</v>
      </c>
      <c r="C33" s="24">
        <v>1821382</v>
      </c>
      <c r="D33" s="92">
        <f t="shared" si="7"/>
        <v>172311</v>
      </c>
      <c r="E33" s="24">
        <v>822277</v>
      </c>
      <c r="F33" s="92">
        <f t="shared" si="8"/>
        <v>175481</v>
      </c>
      <c r="G33" s="26">
        <v>1119551</v>
      </c>
      <c r="H33" s="92">
        <f t="shared" si="9"/>
        <v>230603</v>
      </c>
      <c r="I33" s="10">
        <f t="shared" si="3"/>
        <v>0.45145773923317567</v>
      </c>
    </row>
    <row r="34" spans="1:9" ht="18.75" customHeight="1">
      <c r="A34" s="743"/>
      <c r="B34" s="2" t="s">
        <v>5</v>
      </c>
      <c r="C34" s="24">
        <v>1953533</v>
      </c>
      <c r="D34" s="92">
        <f t="shared" si="7"/>
        <v>132151</v>
      </c>
      <c r="E34" s="24">
        <v>953248</v>
      </c>
      <c r="F34" s="92">
        <f t="shared" si="8"/>
        <v>130971</v>
      </c>
      <c r="G34" s="26">
        <v>1362919</v>
      </c>
      <c r="H34" s="92">
        <f t="shared" si="9"/>
        <v>243368</v>
      </c>
      <c r="I34" s="10">
        <f t="shared" si="3"/>
        <v>0.48796104288998443</v>
      </c>
    </row>
    <row r="35" spans="1:9" ht="18.75" customHeight="1">
      <c r="A35" s="743"/>
      <c r="B35" s="2" t="s">
        <v>6</v>
      </c>
      <c r="C35" s="24">
        <v>2094691</v>
      </c>
      <c r="D35" s="92">
        <f t="shared" si="7"/>
        <v>141158</v>
      </c>
      <c r="E35" s="24">
        <v>1139859</v>
      </c>
      <c r="F35" s="92">
        <f t="shared" si="8"/>
        <v>186611</v>
      </c>
      <c r="G35" s="60">
        <v>1640904</v>
      </c>
      <c r="H35" s="92">
        <f t="shared" si="9"/>
        <v>277985</v>
      </c>
      <c r="I35" s="10">
        <f t="shared" si="3"/>
        <v>0.5441657027217857</v>
      </c>
    </row>
    <row r="36" spans="1:9" ht="18.75" customHeight="1">
      <c r="A36" s="743"/>
      <c r="B36" s="2" t="s">
        <v>7</v>
      </c>
      <c r="C36" s="24">
        <v>2322491</v>
      </c>
      <c r="D36" s="92">
        <f t="shared" si="7"/>
        <v>227800</v>
      </c>
      <c r="E36" s="24">
        <v>1347009</v>
      </c>
      <c r="F36" s="92">
        <f t="shared" si="8"/>
        <v>207150</v>
      </c>
      <c r="G36" s="60">
        <v>1894299</v>
      </c>
      <c r="H36" s="92">
        <f t="shared" si="9"/>
        <v>253395</v>
      </c>
      <c r="I36" s="10">
        <f t="shared" si="3"/>
        <v>0.5799845941275984</v>
      </c>
    </row>
    <row r="37" spans="1:9" ht="18.75" customHeight="1">
      <c r="A37" s="743"/>
      <c r="B37" s="2" t="s">
        <v>8</v>
      </c>
      <c r="C37" s="24">
        <v>2484083</v>
      </c>
      <c r="D37" s="92">
        <f t="shared" si="7"/>
        <v>161592</v>
      </c>
      <c r="E37" s="24">
        <v>1506806</v>
      </c>
      <c r="F37" s="92">
        <f t="shared" si="8"/>
        <v>159797</v>
      </c>
      <c r="G37" s="60">
        <v>2183086</v>
      </c>
      <c r="H37" s="92">
        <f t="shared" si="9"/>
        <v>288787</v>
      </c>
      <c r="I37" s="10">
        <f t="shared" si="3"/>
        <v>0.6065844015679025</v>
      </c>
    </row>
    <row r="38" spans="1:9" ht="18.75" customHeight="1">
      <c r="A38" s="743"/>
      <c r="B38" s="2" t="s">
        <v>9</v>
      </c>
      <c r="C38" s="24">
        <v>2630021</v>
      </c>
      <c r="D38" s="92">
        <f t="shared" si="7"/>
        <v>145938</v>
      </c>
      <c r="E38" s="24">
        <v>1647247</v>
      </c>
      <c r="F38" s="92">
        <f t="shared" si="8"/>
        <v>140441</v>
      </c>
      <c r="G38" s="60">
        <v>2523806</v>
      </c>
      <c r="H38" s="92">
        <f t="shared" si="9"/>
        <v>340720</v>
      </c>
      <c r="I38" s="10">
        <f t="shared" si="3"/>
        <v>0.6263246567232733</v>
      </c>
    </row>
    <row r="39" spans="1:9" ht="18.75" customHeight="1">
      <c r="A39" s="743"/>
      <c r="B39" s="2" t="s">
        <v>10</v>
      </c>
      <c r="C39" s="24">
        <v>2903126</v>
      </c>
      <c r="D39" s="92">
        <f t="shared" si="7"/>
        <v>273105</v>
      </c>
      <c r="E39" s="24">
        <v>1909446</v>
      </c>
      <c r="F39" s="92">
        <f t="shared" si="8"/>
        <v>262199</v>
      </c>
      <c r="G39" s="60">
        <v>2791563</v>
      </c>
      <c r="H39" s="92">
        <f t="shared" si="9"/>
        <v>267757</v>
      </c>
      <c r="I39" s="10">
        <f t="shared" si="3"/>
        <v>0.6577206776419625</v>
      </c>
    </row>
    <row r="40" spans="1:9" ht="18.75" customHeight="1" thickBot="1">
      <c r="A40" s="757"/>
      <c r="B40" s="279" t="s">
        <v>11</v>
      </c>
      <c r="C40" s="292">
        <v>3084638</v>
      </c>
      <c r="D40" s="293">
        <f t="shared" si="7"/>
        <v>181512</v>
      </c>
      <c r="E40" s="292">
        <v>2108006</v>
      </c>
      <c r="F40" s="293">
        <f t="shared" si="8"/>
        <v>198560</v>
      </c>
      <c r="G40" s="486">
        <v>3206650</v>
      </c>
      <c r="H40" s="293">
        <f t="shared" si="9"/>
        <v>415087</v>
      </c>
      <c r="I40" s="282">
        <f t="shared" si="3"/>
        <v>0.6833884559549613</v>
      </c>
    </row>
    <row r="41" spans="1:9" ht="18.75" customHeight="1">
      <c r="A41" s="742">
        <v>2014</v>
      </c>
      <c r="B41" s="6" t="s">
        <v>0</v>
      </c>
      <c r="C41" s="23">
        <v>1329121</v>
      </c>
      <c r="D41" s="21" t="s">
        <v>13</v>
      </c>
      <c r="E41" s="23">
        <v>223527</v>
      </c>
      <c r="F41" s="21" t="s">
        <v>13</v>
      </c>
      <c r="G41" s="23">
        <v>323753</v>
      </c>
      <c r="H41" s="21" t="s">
        <v>13</v>
      </c>
      <c r="I41" s="9">
        <f t="shared" si="3"/>
        <v>0.16817656180287574</v>
      </c>
    </row>
    <row r="42" spans="1:9" ht="18.75" customHeight="1">
      <c r="A42" s="743"/>
      <c r="B42" s="2" t="s">
        <v>1</v>
      </c>
      <c r="C42" s="24">
        <v>1545334</v>
      </c>
      <c r="D42" s="92">
        <f aca="true" t="shared" si="10" ref="D42:D52">C42-C41</f>
        <v>216213</v>
      </c>
      <c r="E42" s="24">
        <v>413491</v>
      </c>
      <c r="F42" s="92">
        <f aca="true" t="shared" si="11" ref="F42:F52">E42-E41</f>
        <v>189964</v>
      </c>
      <c r="G42" s="26">
        <v>561729</v>
      </c>
      <c r="H42" s="92">
        <f aca="true" t="shared" si="12" ref="H42:H52">G42-G41</f>
        <v>237976</v>
      </c>
      <c r="I42" s="10">
        <f t="shared" si="3"/>
        <v>0.2675738707619194</v>
      </c>
    </row>
    <row r="43" spans="1:9" ht="18.75" customHeight="1">
      <c r="A43" s="743"/>
      <c r="B43" s="2" t="s">
        <v>2</v>
      </c>
      <c r="C43" s="24">
        <v>1731788</v>
      </c>
      <c r="D43" s="92">
        <f t="shared" si="10"/>
        <v>186454</v>
      </c>
      <c r="E43" s="24">
        <v>576813</v>
      </c>
      <c r="F43" s="92">
        <f t="shared" si="11"/>
        <v>163322</v>
      </c>
      <c r="G43" s="26">
        <v>842038</v>
      </c>
      <c r="H43" s="92">
        <f t="shared" si="12"/>
        <v>280309</v>
      </c>
      <c r="I43" s="10">
        <f t="shared" si="3"/>
        <v>0.3330736787643753</v>
      </c>
    </row>
    <row r="44" spans="1:9" ht="18.75" customHeight="1">
      <c r="A44" s="743"/>
      <c r="B44" s="2" t="s">
        <v>3</v>
      </c>
      <c r="C44" s="24">
        <v>1863388</v>
      </c>
      <c r="D44" s="92">
        <f t="shared" si="10"/>
        <v>131600</v>
      </c>
      <c r="E44" s="24">
        <v>712716</v>
      </c>
      <c r="F44" s="92">
        <f t="shared" si="11"/>
        <v>135903</v>
      </c>
      <c r="G44" s="26">
        <v>1104832</v>
      </c>
      <c r="H44" s="92">
        <f t="shared" si="12"/>
        <v>262794</v>
      </c>
      <c r="I44" s="10">
        <f t="shared" si="3"/>
        <v>0.3824839485925636</v>
      </c>
    </row>
    <row r="45" spans="1:9" ht="18.75" customHeight="1">
      <c r="A45" s="743"/>
      <c r="B45" s="2" t="s">
        <v>4</v>
      </c>
      <c r="C45" s="24">
        <v>2065052</v>
      </c>
      <c r="D45" s="92">
        <f t="shared" si="10"/>
        <v>201664</v>
      </c>
      <c r="E45" s="24">
        <v>925518</v>
      </c>
      <c r="F45" s="92">
        <f t="shared" si="11"/>
        <v>212802</v>
      </c>
      <c r="G45" s="26">
        <v>1382360</v>
      </c>
      <c r="H45" s="92">
        <f t="shared" si="12"/>
        <v>277528</v>
      </c>
      <c r="I45" s="10">
        <f t="shared" si="3"/>
        <v>0.44818145015234484</v>
      </c>
    </row>
    <row r="46" spans="1:9" ht="18.75" customHeight="1">
      <c r="A46" s="743"/>
      <c r="B46" s="2" t="s">
        <v>5</v>
      </c>
      <c r="C46" s="24">
        <v>2194017</v>
      </c>
      <c r="D46" s="92">
        <f t="shared" si="10"/>
        <v>128965</v>
      </c>
      <c r="E46" s="24">
        <v>1060042</v>
      </c>
      <c r="F46" s="92">
        <f t="shared" si="11"/>
        <v>134524</v>
      </c>
      <c r="G46" s="26">
        <v>1670199</v>
      </c>
      <c r="H46" s="92">
        <f t="shared" si="12"/>
        <v>287839</v>
      </c>
      <c r="I46" s="10">
        <f t="shared" si="3"/>
        <v>0.4831512244435663</v>
      </c>
    </row>
    <row r="47" spans="1:9" ht="18.75" customHeight="1">
      <c r="A47" s="743"/>
      <c r="B47" s="2" t="s">
        <v>6</v>
      </c>
      <c r="C47" s="24">
        <v>2324982</v>
      </c>
      <c r="D47" s="92">
        <f t="shared" si="10"/>
        <v>130965</v>
      </c>
      <c r="E47" s="24">
        <v>1220390</v>
      </c>
      <c r="F47" s="92">
        <f t="shared" si="11"/>
        <v>160348</v>
      </c>
      <c r="G47" s="60">
        <v>1978793</v>
      </c>
      <c r="H47" s="92">
        <f t="shared" si="12"/>
        <v>308594</v>
      </c>
      <c r="I47" s="10">
        <f t="shared" si="3"/>
        <v>0.524902988496255</v>
      </c>
    </row>
    <row r="48" spans="1:9" ht="18.75" customHeight="1">
      <c r="A48" s="743"/>
      <c r="B48" s="2" t="s">
        <v>7</v>
      </c>
      <c r="C48" s="24">
        <v>2562112</v>
      </c>
      <c r="D48" s="92">
        <f t="shared" si="10"/>
        <v>237130</v>
      </c>
      <c r="E48" s="24">
        <v>1438023</v>
      </c>
      <c r="F48" s="92">
        <f t="shared" si="11"/>
        <v>217633</v>
      </c>
      <c r="G48" s="60">
        <v>2242119</v>
      </c>
      <c r="H48" s="92">
        <f t="shared" si="12"/>
        <v>263326</v>
      </c>
      <c r="I48" s="10">
        <f t="shared" si="3"/>
        <v>0.5612646910049209</v>
      </c>
    </row>
    <row r="49" spans="1:9" ht="18.75" customHeight="1">
      <c r="A49" s="743"/>
      <c r="B49" s="2" t="s">
        <v>8</v>
      </c>
      <c r="C49" s="24">
        <v>2709394</v>
      </c>
      <c r="D49" s="92">
        <f t="shared" si="10"/>
        <v>147282</v>
      </c>
      <c r="E49" s="24">
        <v>1578707</v>
      </c>
      <c r="F49" s="92">
        <f t="shared" si="11"/>
        <v>140684</v>
      </c>
      <c r="G49" s="60">
        <v>2548581</v>
      </c>
      <c r="H49" s="92">
        <f t="shared" si="12"/>
        <v>306462</v>
      </c>
      <c r="I49" s="10">
        <f t="shared" si="3"/>
        <v>0.5826790049730678</v>
      </c>
    </row>
    <row r="50" spans="1:9" ht="18.75" customHeight="1">
      <c r="A50" s="743"/>
      <c r="B50" s="2" t="s">
        <v>9</v>
      </c>
      <c r="C50" s="24">
        <v>2902769</v>
      </c>
      <c r="D50" s="92">
        <f t="shared" si="10"/>
        <v>193375</v>
      </c>
      <c r="E50" s="24">
        <v>1744692</v>
      </c>
      <c r="F50" s="92">
        <f t="shared" si="11"/>
        <v>165985</v>
      </c>
      <c r="G50" s="60">
        <v>2840090</v>
      </c>
      <c r="H50" s="92">
        <f t="shared" si="12"/>
        <v>291509</v>
      </c>
      <c r="I50" s="10">
        <f t="shared" si="3"/>
        <v>0.6010440376068505</v>
      </c>
    </row>
    <row r="51" spans="1:9" ht="18.75" customHeight="1">
      <c r="A51" s="743"/>
      <c r="B51" s="2" t="s">
        <v>10</v>
      </c>
      <c r="C51" s="24">
        <v>3195849</v>
      </c>
      <c r="D51" s="92">
        <f t="shared" si="10"/>
        <v>293080</v>
      </c>
      <c r="E51" s="24">
        <v>1982524</v>
      </c>
      <c r="F51" s="92">
        <f t="shared" si="11"/>
        <v>237832</v>
      </c>
      <c r="G51" s="60">
        <v>3171079</v>
      </c>
      <c r="H51" s="92">
        <f t="shared" si="12"/>
        <v>330989</v>
      </c>
      <c r="I51" s="10">
        <f t="shared" si="3"/>
        <v>0.6203434517713446</v>
      </c>
    </row>
    <row r="52" spans="1:9" ht="18.75" customHeight="1" thickBot="1">
      <c r="A52" s="757"/>
      <c r="B52" s="279" t="s">
        <v>11</v>
      </c>
      <c r="C52" s="292">
        <v>3440578</v>
      </c>
      <c r="D52" s="293">
        <f t="shared" si="10"/>
        <v>244729</v>
      </c>
      <c r="E52" s="292">
        <v>2232920</v>
      </c>
      <c r="F52" s="293">
        <f t="shared" si="11"/>
        <v>250396</v>
      </c>
      <c r="G52" s="486">
        <v>3586211</v>
      </c>
      <c r="H52" s="293">
        <f t="shared" si="12"/>
        <v>415132</v>
      </c>
      <c r="I52" s="282">
        <f t="shared" si="3"/>
        <v>0.6489956048082619</v>
      </c>
    </row>
    <row r="53" spans="1:9" ht="18.75" customHeight="1">
      <c r="A53" s="742">
        <v>2015</v>
      </c>
      <c r="B53" s="6" t="s">
        <v>0</v>
      </c>
      <c r="C53" s="23">
        <v>1618401</v>
      </c>
      <c r="D53" s="21" t="s">
        <v>13</v>
      </c>
      <c r="E53" s="23">
        <v>245838</v>
      </c>
      <c r="F53" s="21" t="s">
        <v>13</v>
      </c>
      <c r="G53" s="23">
        <v>314484</v>
      </c>
      <c r="H53" s="21" t="s">
        <v>13</v>
      </c>
      <c r="I53" s="9">
        <f>E53/C53</f>
        <v>0.15190178453918404</v>
      </c>
    </row>
    <row r="54" spans="1:9" ht="18.75" customHeight="1">
      <c r="A54" s="743"/>
      <c r="B54" s="2" t="s">
        <v>1</v>
      </c>
      <c r="C54" s="24">
        <v>1959054</v>
      </c>
      <c r="D54" s="92">
        <f aca="true" t="shared" si="13" ref="D54:D64">C54-C53</f>
        <v>340653</v>
      </c>
      <c r="E54" s="24">
        <v>461415</v>
      </c>
      <c r="F54" s="92">
        <f aca="true" t="shared" si="14" ref="F54:F64">E54-E53</f>
        <v>215577</v>
      </c>
      <c r="G54" s="26">
        <v>591602</v>
      </c>
      <c r="H54" s="92">
        <f aca="true" t="shared" si="15" ref="H54:H64">G54-G53</f>
        <v>277118</v>
      </c>
      <c r="I54" s="10">
        <f aca="true" t="shared" si="16" ref="I54:I64">E54/C54</f>
        <v>0.23552949535847403</v>
      </c>
    </row>
    <row r="55" spans="1:9" ht="18.75" customHeight="1">
      <c r="A55" s="743"/>
      <c r="B55" s="2" t="s">
        <v>2</v>
      </c>
      <c r="C55" s="24">
        <v>2159290</v>
      </c>
      <c r="D55" s="92">
        <f t="shared" si="13"/>
        <v>200236</v>
      </c>
      <c r="E55" s="24">
        <v>633337</v>
      </c>
      <c r="F55" s="92">
        <f t="shared" si="14"/>
        <v>171922</v>
      </c>
      <c r="G55" s="26">
        <v>873057</v>
      </c>
      <c r="H55" s="92">
        <f t="shared" si="15"/>
        <v>281455</v>
      </c>
      <c r="I55" s="10">
        <f t="shared" si="16"/>
        <v>0.29330798549523224</v>
      </c>
    </row>
    <row r="56" spans="1:9" ht="18.75" customHeight="1">
      <c r="A56" s="743"/>
      <c r="B56" s="2" t="s">
        <v>3</v>
      </c>
      <c r="C56" s="24">
        <v>2363277</v>
      </c>
      <c r="D56" s="92">
        <f t="shared" si="13"/>
        <v>203987</v>
      </c>
      <c r="E56" s="24">
        <v>800944</v>
      </c>
      <c r="F56" s="92">
        <f t="shared" si="14"/>
        <v>167607</v>
      </c>
      <c r="G56" s="26">
        <v>1179786</v>
      </c>
      <c r="H56" s="92">
        <f t="shared" si="15"/>
        <v>306729</v>
      </c>
      <c r="I56" s="10">
        <f t="shared" si="16"/>
        <v>0.33891245080453963</v>
      </c>
    </row>
    <row r="57" spans="1:9" ht="18.75" customHeight="1">
      <c r="A57" s="743"/>
      <c r="B57" s="2" t="s">
        <v>4</v>
      </c>
      <c r="C57" s="24">
        <v>2606504</v>
      </c>
      <c r="D57" s="92">
        <f t="shared" si="13"/>
        <v>243227</v>
      </c>
      <c r="E57" s="24">
        <v>1056521</v>
      </c>
      <c r="F57" s="92">
        <f t="shared" si="14"/>
        <v>255577</v>
      </c>
      <c r="G57" s="26">
        <v>1487197</v>
      </c>
      <c r="H57" s="92">
        <f t="shared" si="15"/>
        <v>307411</v>
      </c>
      <c r="I57" s="10">
        <f t="shared" si="16"/>
        <v>0.4053402565275173</v>
      </c>
    </row>
    <row r="58" spans="1:9" ht="18.75" customHeight="1">
      <c r="A58" s="743"/>
      <c r="B58" s="2" t="s">
        <v>5</v>
      </c>
      <c r="C58" s="24">
        <v>2790009</v>
      </c>
      <c r="D58" s="92">
        <f t="shared" si="13"/>
        <v>183505</v>
      </c>
      <c r="E58" s="24">
        <v>1236174</v>
      </c>
      <c r="F58" s="92">
        <f t="shared" si="14"/>
        <v>179653</v>
      </c>
      <c r="G58" s="26">
        <v>1797110</v>
      </c>
      <c r="H58" s="92">
        <f t="shared" si="15"/>
        <v>309913</v>
      </c>
      <c r="I58" s="10">
        <f t="shared" si="16"/>
        <v>0.4430716890160569</v>
      </c>
    </row>
    <row r="59" spans="1:9" ht="18.75" customHeight="1">
      <c r="A59" s="743"/>
      <c r="B59" s="2" t="s">
        <v>6</v>
      </c>
      <c r="C59" s="24">
        <v>2962087</v>
      </c>
      <c r="D59" s="92">
        <f t="shared" si="13"/>
        <v>172078</v>
      </c>
      <c r="E59" s="24">
        <v>1452426</v>
      </c>
      <c r="F59" s="92">
        <f t="shared" si="14"/>
        <v>216252</v>
      </c>
      <c r="G59" s="60">
        <v>2148517</v>
      </c>
      <c r="H59" s="92">
        <f t="shared" si="15"/>
        <v>351407</v>
      </c>
      <c r="I59" s="10">
        <f t="shared" si="16"/>
        <v>0.49033873751851315</v>
      </c>
    </row>
    <row r="60" spans="1:9" ht="18.75" customHeight="1">
      <c r="A60" s="743"/>
      <c r="B60" s="2" t="s">
        <v>7</v>
      </c>
      <c r="C60" s="24">
        <v>3333691</v>
      </c>
      <c r="D60" s="92">
        <f t="shared" si="13"/>
        <v>371604</v>
      </c>
      <c r="E60" s="24">
        <v>1720280</v>
      </c>
      <c r="F60" s="92">
        <f t="shared" si="14"/>
        <v>267854</v>
      </c>
      <c r="G60" s="60">
        <v>2430940</v>
      </c>
      <c r="H60" s="92">
        <f t="shared" si="15"/>
        <v>282423</v>
      </c>
      <c r="I60" s="10">
        <f t="shared" si="16"/>
        <v>0.5160286301279873</v>
      </c>
    </row>
    <row r="61" spans="1:9" ht="18.75" customHeight="1">
      <c r="A61" s="743"/>
      <c r="B61" s="2" t="s">
        <v>8</v>
      </c>
      <c r="C61" s="24">
        <v>3440150</v>
      </c>
      <c r="D61" s="92">
        <f t="shared" si="13"/>
        <v>106459</v>
      </c>
      <c r="E61" s="24">
        <v>1884786</v>
      </c>
      <c r="F61" s="92">
        <f t="shared" si="14"/>
        <v>164506</v>
      </c>
      <c r="G61" s="60">
        <v>2797241</v>
      </c>
      <c r="H61" s="92">
        <f t="shared" si="15"/>
        <v>366301</v>
      </c>
      <c r="I61" s="10">
        <f t="shared" si="16"/>
        <v>0.5478790169033327</v>
      </c>
    </row>
    <row r="62" spans="1:9" ht="18.75" customHeight="1">
      <c r="A62" s="743"/>
      <c r="B62" s="2" t="s">
        <v>9</v>
      </c>
      <c r="C62" s="24">
        <v>3626076</v>
      </c>
      <c r="D62" s="92">
        <f t="shared" si="13"/>
        <v>185926</v>
      </c>
      <c r="E62" s="24">
        <v>2063780</v>
      </c>
      <c r="F62" s="92">
        <f t="shared" si="14"/>
        <v>178994</v>
      </c>
      <c r="G62" s="26">
        <v>3139939</v>
      </c>
      <c r="H62" s="92">
        <f t="shared" si="15"/>
        <v>342698</v>
      </c>
      <c r="I62" s="10">
        <f t="shared" si="16"/>
        <v>0.5691496813635456</v>
      </c>
    </row>
    <row r="63" spans="1:9" ht="18.75" customHeight="1">
      <c r="A63" s="743"/>
      <c r="B63" s="2" t="s">
        <v>10</v>
      </c>
      <c r="C63" s="24">
        <v>3917999</v>
      </c>
      <c r="D63" s="92">
        <f t="shared" si="13"/>
        <v>291923</v>
      </c>
      <c r="E63" s="24">
        <v>2339655</v>
      </c>
      <c r="F63" s="92">
        <f t="shared" si="14"/>
        <v>275875</v>
      </c>
      <c r="G63" s="26">
        <v>3518703</v>
      </c>
      <c r="H63" s="92">
        <f t="shared" si="15"/>
        <v>378764</v>
      </c>
      <c r="I63" s="10">
        <f t="shared" si="16"/>
        <v>0.5971555888605382</v>
      </c>
    </row>
    <row r="64" spans="1:9" ht="18.75" customHeight="1" thickBot="1">
      <c r="A64" s="744"/>
      <c r="B64" s="283" t="s">
        <v>11</v>
      </c>
      <c r="C64" s="295">
        <v>4210810</v>
      </c>
      <c r="D64" s="574">
        <f t="shared" si="13"/>
        <v>292811</v>
      </c>
      <c r="E64" s="295">
        <v>2632267</v>
      </c>
      <c r="F64" s="574">
        <f t="shared" si="14"/>
        <v>292612</v>
      </c>
      <c r="G64" s="487">
        <v>4059140</v>
      </c>
      <c r="H64" s="574">
        <f t="shared" si="15"/>
        <v>540437</v>
      </c>
      <c r="I64" s="291">
        <f t="shared" si="16"/>
        <v>0.6251212949527526</v>
      </c>
    </row>
    <row r="65" spans="1:9" ht="18.75" customHeight="1">
      <c r="A65" s="742">
        <v>2016</v>
      </c>
      <c r="B65" s="6" t="s">
        <v>0</v>
      </c>
      <c r="C65" s="23">
        <v>2027371</v>
      </c>
      <c r="D65" s="21" t="s">
        <v>13</v>
      </c>
      <c r="E65" s="23">
        <v>258436</v>
      </c>
      <c r="F65" s="21" t="s">
        <v>13</v>
      </c>
      <c r="G65" s="23">
        <v>353253</v>
      </c>
      <c r="H65" s="21" t="s">
        <v>13</v>
      </c>
      <c r="I65" s="9">
        <f>E65/C65</f>
        <v>0.12747346193666576</v>
      </c>
    </row>
    <row r="66" spans="1:9" ht="18.75" customHeight="1">
      <c r="A66" s="743"/>
      <c r="B66" s="2" t="s">
        <v>1</v>
      </c>
      <c r="C66" s="24">
        <v>2453541</v>
      </c>
      <c r="D66" s="92">
        <f aca="true" t="shared" si="17" ref="D66:D76">C66-C65</f>
        <v>426170</v>
      </c>
      <c r="E66" s="24">
        <v>503170</v>
      </c>
      <c r="F66" s="92">
        <f aca="true" t="shared" si="18" ref="F66:F76">E66-E65</f>
        <v>244734</v>
      </c>
      <c r="G66" s="26">
        <v>666373</v>
      </c>
      <c r="H66" s="92">
        <f aca="true" t="shared" si="19" ref="H66:H76">G66-G65</f>
        <v>313120</v>
      </c>
      <c r="I66" s="10">
        <f aca="true" t="shared" si="20" ref="I66:I124">E66/C66</f>
        <v>0.20507910811353877</v>
      </c>
    </row>
    <row r="67" spans="1:9" ht="18.75" customHeight="1">
      <c r="A67" s="743"/>
      <c r="B67" s="2" t="s">
        <v>2</v>
      </c>
      <c r="C67" s="24">
        <v>2710440</v>
      </c>
      <c r="D67" s="92">
        <f t="shared" si="17"/>
        <v>256899</v>
      </c>
      <c r="E67" s="24">
        <v>707584</v>
      </c>
      <c r="F67" s="92">
        <f t="shared" si="18"/>
        <v>204414</v>
      </c>
      <c r="G67" s="26">
        <v>978460</v>
      </c>
      <c r="H67" s="92">
        <f t="shared" si="19"/>
        <v>312087</v>
      </c>
      <c r="I67" s="10">
        <f t="shared" si="20"/>
        <v>0.26105872109325423</v>
      </c>
    </row>
    <row r="68" spans="1:9" ht="18.75" customHeight="1">
      <c r="A68" s="743"/>
      <c r="B68" s="2" t="s">
        <v>3</v>
      </c>
      <c r="C68" s="24">
        <v>3089348</v>
      </c>
      <c r="D68" s="92">
        <f t="shared" si="17"/>
        <v>378908</v>
      </c>
      <c r="E68" s="24">
        <v>896354</v>
      </c>
      <c r="F68" s="92">
        <f t="shared" si="18"/>
        <v>188770</v>
      </c>
      <c r="G68" s="26">
        <v>1326036</v>
      </c>
      <c r="H68" s="92">
        <f t="shared" si="19"/>
        <v>347576</v>
      </c>
      <c r="I68" s="10">
        <f t="shared" si="20"/>
        <v>0.29014342184823466</v>
      </c>
    </row>
    <row r="69" spans="1:9" ht="18.75" customHeight="1">
      <c r="A69" s="743"/>
      <c r="B69" s="2" t="s">
        <v>4</v>
      </c>
      <c r="C69" s="24">
        <v>3508520</v>
      </c>
      <c r="D69" s="92">
        <f t="shared" si="17"/>
        <v>419172</v>
      </c>
      <c r="E69" s="24">
        <v>1198175</v>
      </c>
      <c r="F69" s="92">
        <f t="shared" si="18"/>
        <v>301821</v>
      </c>
      <c r="G69" s="26">
        <v>1690150</v>
      </c>
      <c r="H69" s="92">
        <f t="shared" si="19"/>
        <v>364114</v>
      </c>
      <c r="I69" s="10">
        <f t="shared" si="20"/>
        <v>0.3415043950155621</v>
      </c>
    </row>
    <row r="70" spans="1:9" ht="18.75" customHeight="1">
      <c r="A70" s="743"/>
      <c r="B70" s="2" t="s">
        <v>5</v>
      </c>
      <c r="C70" s="24">
        <v>3722469</v>
      </c>
      <c r="D70" s="92">
        <f t="shared" si="17"/>
        <v>213949</v>
      </c>
      <c r="E70" s="24">
        <v>1404898</v>
      </c>
      <c r="F70" s="92">
        <f t="shared" si="18"/>
        <v>206723</v>
      </c>
      <c r="G70" s="26">
        <v>2089110</v>
      </c>
      <c r="H70" s="92">
        <f t="shared" si="19"/>
        <v>398960</v>
      </c>
      <c r="I70" s="10">
        <f t="shared" si="20"/>
        <v>0.3774102618450281</v>
      </c>
    </row>
    <row r="71" spans="1:9" ht="18.75" customHeight="1">
      <c r="A71" s="743"/>
      <c r="B71" s="2" t="s">
        <v>6</v>
      </c>
      <c r="C71" s="24">
        <v>3938943</v>
      </c>
      <c r="D71" s="92">
        <f t="shared" si="17"/>
        <v>216474</v>
      </c>
      <c r="E71" s="24">
        <v>1643843</v>
      </c>
      <c r="F71" s="92">
        <f t="shared" si="18"/>
        <v>238945</v>
      </c>
      <c r="G71" s="60">
        <v>2452282</v>
      </c>
      <c r="H71" s="92">
        <f t="shared" si="19"/>
        <v>363172</v>
      </c>
      <c r="I71" s="10">
        <f t="shared" si="20"/>
        <v>0.41733099463485507</v>
      </c>
    </row>
    <row r="72" spans="1:9" ht="18.75" customHeight="1">
      <c r="A72" s="743"/>
      <c r="B72" s="2" t="s">
        <v>7</v>
      </c>
      <c r="C72" s="24">
        <v>4267559</v>
      </c>
      <c r="D72" s="92">
        <f t="shared" si="17"/>
        <v>328616</v>
      </c>
      <c r="E72" s="24">
        <v>1937365</v>
      </c>
      <c r="F72" s="92">
        <f t="shared" si="18"/>
        <v>293522</v>
      </c>
      <c r="G72" s="60">
        <v>2844477</v>
      </c>
      <c r="H72" s="92">
        <f t="shared" si="19"/>
        <v>392195</v>
      </c>
      <c r="I72" s="10">
        <f t="shared" si="20"/>
        <v>0.4539749772645205</v>
      </c>
    </row>
    <row r="73" spans="1:9" ht="18.75" customHeight="1">
      <c r="A73" s="743"/>
      <c r="B73" s="2" t="s">
        <v>8</v>
      </c>
      <c r="C73" s="24">
        <v>4517231</v>
      </c>
      <c r="D73" s="92">
        <f t="shared" si="17"/>
        <v>249672</v>
      </c>
      <c r="E73" s="24">
        <v>2138062</v>
      </c>
      <c r="F73" s="92">
        <f t="shared" si="18"/>
        <v>200697</v>
      </c>
      <c r="G73" s="60">
        <v>3269809</v>
      </c>
      <c r="H73" s="92">
        <f t="shared" si="19"/>
        <v>425332</v>
      </c>
      <c r="I73" s="10">
        <f t="shared" si="20"/>
        <v>0.4733125226493841</v>
      </c>
    </row>
    <row r="74" spans="1:9" ht="18.75" customHeight="1">
      <c r="A74" s="743"/>
      <c r="B74" s="2" t="s">
        <v>9</v>
      </c>
      <c r="C74" s="24">
        <v>5145557</v>
      </c>
      <c r="D74" s="92">
        <f t="shared" si="17"/>
        <v>628326</v>
      </c>
      <c r="E74" s="24">
        <v>2351154</v>
      </c>
      <c r="F74" s="92">
        <f t="shared" si="18"/>
        <v>213092</v>
      </c>
      <c r="G74" s="26">
        <v>3657339</v>
      </c>
      <c r="H74" s="92">
        <f t="shared" si="19"/>
        <v>387530</v>
      </c>
      <c r="I74" s="10">
        <f t="shared" si="20"/>
        <v>0.456928958322685</v>
      </c>
    </row>
    <row r="75" spans="1:9" ht="18.75" customHeight="1">
      <c r="A75" s="743"/>
      <c r="B75" s="2" t="s">
        <v>10</v>
      </c>
      <c r="C75" s="24">
        <v>5734146</v>
      </c>
      <c r="D75" s="92">
        <f t="shared" si="17"/>
        <v>588589</v>
      </c>
      <c r="E75" s="24">
        <v>2751013</v>
      </c>
      <c r="F75" s="92">
        <f t="shared" si="18"/>
        <v>399859</v>
      </c>
      <c r="G75" s="26">
        <v>4045301</v>
      </c>
      <c r="H75" s="92">
        <f t="shared" si="19"/>
        <v>387962</v>
      </c>
      <c r="I75" s="10">
        <f t="shared" si="20"/>
        <v>0.47975984566838725</v>
      </c>
    </row>
    <row r="76" spans="1:9" ht="18.75" customHeight="1" thickBot="1">
      <c r="A76" s="744"/>
      <c r="B76" s="283" t="s">
        <v>11</v>
      </c>
      <c r="C76" s="295">
        <v>6046320</v>
      </c>
      <c r="D76" s="574">
        <f t="shared" si="17"/>
        <v>312174</v>
      </c>
      <c r="E76" s="295">
        <v>3000569</v>
      </c>
      <c r="F76" s="574">
        <f t="shared" si="18"/>
        <v>249556</v>
      </c>
      <c r="G76" s="487">
        <v>4663348</v>
      </c>
      <c r="H76" s="574">
        <f t="shared" si="19"/>
        <v>618047</v>
      </c>
      <c r="I76" s="291">
        <f t="shared" si="20"/>
        <v>0.49626367774117147</v>
      </c>
    </row>
    <row r="77" spans="1:9" ht="18.75" customHeight="1">
      <c r="A77" s="742">
        <v>2017</v>
      </c>
      <c r="B77" s="6" t="s">
        <v>0</v>
      </c>
      <c r="C77" s="23">
        <v>3499160</v>
      </c>
      <c r="D77" s="21" t="s">
        <v>13</v>
      </c>
      <c r="E77" s="23">
        <v>294288</v>
      </c>
      <c r="F77" s="21" t="s">
        <v>13</v>
      </c>
      <c r="G77" s="23">
        <v>369933</v>
      </c>
      <c r="H77" s="21" t="s">
        <v>13</v>
      </c>
      <c r="I77" s="9">
        <f t="shared" si="20"/>
        <v>0.08410247030715944</v>
      </c>
    </row>
    <row r="78" spans="1:9" ht="18.75" customHeight="1">
      <c r="A78" s="743"/>
      <c r="B78" s="2" t="s">
        <v>1</v>
      </c>
      <c r="C78" s="24">
        <v>3826537</v>
      </c>
      <c r="D78" s="92">
        <f aca="true" t="shared" si="21" ref="D78:D88">C78-C77</f>
        <v>327377</v>
      </c>
      <c r="E78" s="24">
        <v>550402</v>
      </c>
      <c r="F78" s="92">
        <f aca="true" t="shared" si="22" ref="F78:F88">E78-E77</f>
        <v>256114</v>
      </c>
      <c r="G78" s="26">
        <v>709847</v>
      </c>
      <c r="H78" s="92">
        <f aca="true" t="shared" si="23" ref="H78:H88">G78-G77</f>
        <v>339914</v>
      </c>
      <c r="I78" s="10">
        <f t="shared" si="20"/>
        <v>0.14383814921951624</v>
      </c>
    </row>
    <row r="79" spans="1:9" ht="18.75" customHeight="1">
      <c r="A79" s="743"/>
      <c r="B79" s="2" t="s">
        <v>2</v>
      </c>
      <c r="C79" s="24">
        <v>4024303</v>
      </c>
      <c r="D79" s="92">
        <f t="shared" si="21"/>
        <v>197766</v>
      </c>
      <c r="E79" s="24">
        <v>738225</v>
      </c>
      <c r="F79" s="92">
        <f t="shared" si="22"/>
        <v>187823</v>
      </c>
      <c r="G79" s="26">
        <v>1047895</v>
      </c>
      <c r="H79" s="92">
        <f t="shared" si="23"/>
        <v>338048</v>
      </c>
      <c r="I79" s="10">
        <f t="shared" si="20"/>
        <v>0.18344170406651786</v>
      </c>
    </row>
    <row r="80" spans="1:9" ht="18.75" customHeight="1">
      <c r="A80" s="743"/>
      <c r="B80" s="2" t="s">
        <v>3</v>
      </c>
      <c r="C80" s="24">
        <v>4245615</v>
      </c>
      <c r="D80" s="92">
        <f t="shared" si="21"/>
        <v>221312</v>
      </c>
      <c r="E80" s="24">
        <v>915771</v>
      </c>
      <c r="F80" s="92">
        <f t="shared" si="22"/>
        <v>177546</v>
      </c>
      <c r="G80" s="26">
        <v>1432248</v>
      </c>
      <c r="H80" s="92">
        <f t="shared" si="23"/>
        <v>384353</v>
      </c>
      <c r="I80" s="10">
        <f t="shared" si="20"/>
        <v>0.21569807907688285</v>
      </c>
    </row>
    <row r="81" spans="1:9" ht="18.75" customHeight="1">
      <c r="A81" s="743"/>
      <c r="B81" s="2" t="s">
        <v>4</v>
      </c>
      <c r="C81" s="24">
        <v>4675682</v>
      </c>
      <c r="D81" s="92">
        <f t="shared" si="21"/>
        <v>430067</v>
      </c>
      <c r="E81" s="24">
        <v>1253878</v>
      </c>
      <c r="F81" s="92">
        <f t="shared" si="22"/>
        <v>338107</v>
      </c>
      <c r="G81" s="26">
        <v>1846875</v>
      </c>
      <c r="H81" s="92">
        <f t="shared" si="23"/>
        <v>414627</v>
      </c>
      <c r="I81" s="10">
        <f t="shared" si="20"/>
        <v>0.2681700765792028</v>
      </c>
    </row>
    <row r="82" spans="1:9" ht="18.75" customHeight="1">
      <c r="A82" s="743"/>
      <c r="B82" s="2" t="s">
        <v>5</v>
      </c>
      <c r="C82" s="24">
        <v>4800373</v>
      </c>
      <c r="D82" s="92">
        <f t="shared" si="21"/>
        <v>124691</v>
      </c>
      <c r="E82" s="24">
        <v>1426808</v>
      </c>
      <c r="F82" s="92">
        <f t="shared" si="22"/>
        <v>172930</v>
      </c>
      <c r="G82" s="26">
        <v>2280946</v>
      </c>
      <c r="H82" s="92">
        <f t="shared" si="23"/>
        <v>434071</v>
      </c>
      <c r="I82" s="10">
        <f t="shared" si="20"/>
        <v>0.29722856952990945</v>
      </c>
    </row>
    <row r="83" spans="1:9" ht="18.75" customHeight="1">
      <c r="A83" s="743"/>
      <c r="B83" s="2" t="s">
        <v>6</v>
      </c>
      <c r="C83" s="24">
        <v>4991198</v>
      </c>
      <c r="D83" s="92">
        <f t="shared" si="21"/>
        <v>190825</v>
      </c>
      <c r="E83" s="24">
        <v>1698702</v>
      </c>
      <c r="F83" s="92">
        <f t="shared" si="22"/>
        <v>271894</v>
      </c>
      <c r="G83" s="60">
        <v>2688940</v>
      </c>
      <c r="H83" s="92">
        <f t="shared" si="23"/>
        <v>407994</v>
      </c>
      <c r="I83" s="10">
        <f t="shared" si="20"/>
        <v>0.34033953371515213</v>
      </c>
    </row>
    <row r="84" spans="1:9" ht="18.75" customHeight="1">
      <c r="A84" s="743"/>
      <c r="B84" s="2" t="s">
        <v>7</v>
      </c>
      <c r="C84" s="24">
        <v>5319247</v>
      </c>
      <c r="D84" s="92">
        <f t="shared" si="21"/>
        <v>328049</v>
      </c>
      <c r="E84" s="24">
        <v>2001150</v>
      </c>
      <c r="F84" s="92">
        <f t="shared" si="22"/>
        <v>302448</v>
      </c>
      <c r="G84" s="60">
        <v>3199292</v>
      </c>
      <c r="H84" s="92">
        <f t="shared" si="23"/>
        <v>510352</v>
      </c>
      <c r="I84" s="10">
        <f t="shared" si="20"/>
        <v>0.3762092642060051</v>
      </c>
    </row>
    <row r="85" spans="1:9" ht="18.75" customHeight="1">
      <c r="A85" s="743"/>
      <c r="B85" s="2" t="s">
        <v>8</v>
      </c>
      <c r="C85" s="24">
        <v>5581933</v>
      </c>
      <c r="D85" s="92">
        <f t="shared" si="21"/>
        <v>262686</v>
      </c>
      <c r="E85" s="24">
        <v>2256736</v>
      </c>
      <c r="F85" s="92">
        <f t="shared" si="22"/>
        <v>255586</v>
      </c>
      <c r="G85" s="60">
        <v>3606560</v>
      </c>
      <c r="H85" s="92">
        <f t="shared" si="23"/>
        <v>407268</v>
      </c>
      <c r="I85" s="10">
        <f t="shared" si="20"/>
        <v>0.40429292146645257</v>
      </c>
    </row>
    <row r="86" spans="1:9" ht="18.75" customHeight="1">
      <c r="A86" s="743"/>
      <c r="B86" s="2" t="s">
        <v>9</v>
      </c>
      <c r="C86" s="24">
        <v>5843962</v>
      </c>
      <c r="D86" s="92">
        <f t="shared" si="21"/>
        <v>262029</v>
      </c>
      <c r="E86" s="24">
        <v>2498042</v>
      </c>
      <c r="F86" s="92">
        <f t="shared" si="22"/>
        <v>241306</v>
      </c>
      <c r="G86" s="26">
        <v>4061159</v>
      </c>
      <c r="H86" s="92">
        <f t="shared" si="23"/>
        <v>454599</v>
      </c>
      <c r="I86" s="10">
        <f t="shared" si="20"/>
        <v>0.42745692049332285</v>
      </c>
    </row>
    <row r="87" spans="1:9" ht="18.75" customHeight="1">
      <c r="A87" s="743"/>
      <c r="B87" s="2" t="s">
        <v>10</v>
      </c>
      <c r="C87" s="24">
        <v>6255375</v>
      </c>
      <c r="D87" s="92">
        <f t="shared" si="21"/>
        <v>411413</v>
      </c>
      <c r="E87" s="24">
        <v>2880362</v>
      </c>
      <c r="F87" s="92">
        <f t="shared" si="22"/>
        <v>382320</v>
      </c>
      <c r="G87" s="26">
        <v>4571757</v>
      </c>
      <c r="H87" s="92">
        <f t="shared" si="23"/>
        <v>510598</v>
      </c>
      <c r="I87" s="10">
        <f t="shared" si="20"/>
        <v>0.46046192274643805</v>
      </c>
    </row>
    <row r="88" spans="1:9" ht="18.75" customHeight="1" thickBot="1">
      <c r="A88" s="744"/>
      <c r="B88" s="283" t="s">
        <v>11</v>
      </c>
      <c r="C88" s="295">
        <v>6484600</v>
      </c>
      <c r="D88" s="574">
        <f t="shared" si="21"/>
        <v>229225</v>
      </c>
      <c r="E88" s="295">
        <v>3148475</v>
      </c>
      <c r="F88" s="574">
        <f t="shared" si="22"/>
        <v>268113</v>
      </c>
      <c r="G88" s="487">
        <v>5213271</v>
      </c>
      <c r="H88" s="574">
        <f t="shared" si="23"/>
        <v>641514</v>
      </c>
      <c r="I88" s="291">
        <f t="shared" si="20"/>
        <v>0.4855311044628813</v>
      </c>
    </row>
    <row r="89" spans="1:9" ht="18.75" customHeight="1">
      <c r="A89" s="742">
        <v>2018</v>
      </c>
      <c r="B89" s="6" t="s">
        <v>0</v>
      </c>
      <c r="C89" s="23">
        <v>3568927</v>
      </c>
      <c r="D89" s="21" t="s">
        <v>13</v>
      </c>
      <c r="E89" s="23">
        <v>372350</v>
      </c>
      <c r="F89" s="21" t="s">
        <v>13</v>
      </c>
      <c r="G89" s="23">
        <v>549546</v>
      </c>
      <c r="H89" s="21" t="s">
        <v>13</v>
      </c>
      <c r="I89" s="9">
        <f t="shared" si="20"/>
        <v>0.1043310776600362</v>
      </c>
    </row>
    <row r="90" spans="1:9" ht="18.75" customHeight="1">
      <c r="A90" s="743"/>
      <c r="B90" s="2" t="s">
        <v>1</v>
      </c>
      <c r="C90" s="24">
        <v>3958180</v>
      </c>
      <c r="D90" s="92">
        <f aca="true" t="shared" si="24" ref="D90:D100">C90-C89</f>
        <v>389253</v>
      </c>
      <c r="E90" s="24">
        <v>674490</v>
      </c>
      <c r="F90" s="92">
        <f aca="true" t="shared" si="25" ref="F90:F100">E90-E89</f>
        <v>302140</v>
      </c>
      <c r="G90" s="26">
        <v>1003431</v>
      </c>
      <c r="H90" s="92">
        <f aca="true" t="shared" si="26" ref="H90:H100">G90-G89</f>
        <v>453885</v>
      </c>
      <c r="I90" s="10">
        <f t="shared" si="20"/>
        <v>0.1704040745999424</v>
      </c>
    </row>
    <row r="91" spans="1:9" ht="18.75" customHeight="1">
      <c r="A91" s="743"/>
      <c r="B91" s="2" t="s">
        <v>2</v>
      </c>
      <c r="C91" s="24">
        <v>4238975</v>
      </c>
      <c r="D91" s="92">
        <f t="shared" si="24"/>
        <v>280795</v>
      </c>
      <c r="E91" s="24">
        <v>881534</v>
      </c>
      <c r="F91" s="92">
        <f t="shared" si="25"/>
        <v>207044</v>
      </c>
      <c r="G91" s="26">
        <v>1431230</v>
      </c>
      <c r="H91" s="92">
        <f t="shared" si="26"/>
        <v>427799</v>
      </c>
      <c r="I91" s="10">
        <f t="shared" si="20"/>
        <v>0.20795923542837597</v>
      </c>
    </row>
    <row r="92" spans="1:9" ht="18.75" customHeight="1">
      <c r="A92" s="743"/>
      <c r="B92" s="2" t="s">
        <v>3</v>
      </c>
      <c r="C92" s="24">
        <v>4488912</v>
      </c>
      <c r="D92" s="92">
        <f t="shared" si="24"/>
        <v>249937</v>
      </c>
      <c r="E92" s="24">
        <v>1103139</v>
      </c>
      <c r="F92" s="92">
        <f t="shared" si="25"/>
        <v>221605</v>
      </c>
      <c r="G92" s="26">
        <v>1927583</v>
      </c>
      <c r="H92" s="92">
        <f t="shared" si="26"/>
        <v>496353</v>
      </c>
      <c r="I92" s="10">
        <f t="shared" si="20"/>
        <v>0.2457475218939467</v>
      </c>
    </row>
    <row r="93" spans="1:9" ht="18.75" customHeight="1">
      <c r="A93" s="743"/>
      <c r="B93" s="2" t="s">
        <v>4</v>
      </c>
      <c r="C93" s="24">
        <v>5170355</v>
      </c>
      <c r="D93" s="92">
        <f t="shared" si="24"/>
        <v>681443</v>
      </c>
      <c r="E93" s="24">
        <v>1451252</v>
      </c>
      <c r="F93" s="92">
        <f t="shared" si="25"/>
        <v>348113</v>
      </c>
      <c r="G93" s="26">
        <v>2494115</v>
      </c>
      <c r="H93" s="92">
        <f t="shared" si="26"/>
        <v>566532</v>
      </c>
      <c r="I93" s="10">
        <f t="shared" si="20"/>
        <v>0.28068710949248166</v>
      </c>
    </row>
    <row r="94" spans="1:9" ht="18.75" customHeight="1">
      <c r="A94" s="743"/>
      <c r="B94" s="2" t="s">
        <v>5</v>
      </c>
      <c r="C94" s="24">
        <v>5482326</v>
      </c>
      <c r="D94" s="92">
        <f t="shared" si="24"/>
        <v>311971</v>
      </c>
      <c r="E94" s="24">
        <v>1658414</v>
      </c>
      <c r="F94" s="92">
        <f t="shared" si="25"/>
        <v>207162</v>
      </c>
      <c r="G94" s="26">
        <v>2948135</v>
      </c>
      <c r="H94" s="92">
        <f t="shared" si="26"/>
        <v>454020</v>
      </c>
      <c r="I94" s="10">
        <f t="shared" si="20"/>
        <v>0.3025018942689654</v>
      </c>
    </row>
    <row r="95" spans="1:9" ht="18.75" customHeight="1">
      <c r="A95" s="743"/>
      <c r="B95" s="2" t="s">
        <v>6</v>
      </c>
      <c r="C95" s="24">
        <v>5830192</v>
      </c>
      <c r="D95" s="92">
        <f t="shared" si="24"/>
        <v>347866</v>
      </c>
      <c r="E95" s="24">
        <v>1961955</v>
      </c>
      <c r="F95" s="92">
        <f t="shared" si="25"/>
        <v>303541</v>
      </c>
      <c r="G95" s="60">
        <v>3420719</v>
      </c>
      <c r="H95" s="92">
        <f t="shared" si="26"/>
        <v>472584</v>
      </c>
      <c r="I95" s="10">
        <f t="shared" si="20"/>
        <v>0.3365163617253085</v>
      </c>
    </row>
    <row r="96" spans="1:9" ht="18.75" customHeight="1">
      <c r="A96" s="743"/>
      <c r="B96" s="2" t="s">
        <v>7</v>
      </c>
      <c r="C96" s="24">
        <v>6411555</v>
      </c>
      <c r="D96" s="92">
        <f t="shared" si="24"/>
        <v>581363</v>
      </c>
      <c r="E96" s="24">
        <v>2354766</v>
      </c>
      <c r="F96" s="92">
        <f t="shared" si="25"/>
        <v>392811</v>
      </c>
      <c r="G96" s="60">
        <v>3941108</v>
      </c>
      <c r="H96" s="92">
        <f t="shared" si="26"/>
        <v>520389</v>
      </c>
      <c r="I96" s="10">
        <f t="shared" si="20"/>
        <v>0.3672690946268105</v>
      </c>
    </row>
    <row r="97" spans="1:9" ht="18.75" customHeight="1">
      <c r="A97" s="743"/>
      <c r="B97" s="2" t="s">
        <v>8</v>
      </c>
      <c r="C97" s="24">
        <v>6698761</v>
      </c>
      <c r="D97" s="92">
        <f t="shared" si="24"/>
        <v>287206</v>
      </c>
      <c r="E97" s="24">
        <v>2655652</v>
      </c>
      <c r="F97" s="92">
        <f t="shared" si="25"/>
        <v>300886</v>
      </c>
      <c r="G97" s="60">
        <v>4500909</v>
      </c>
      <c r="H97" s="92">
        <f t="shared" si="26"/>
        <v>559801</v>
      </c>
      <c r="I97" s="10">
        <f t="shared" si="20"/>
        <v>0.3964392818313715</v>
      </c>
    </row>
    <row r="98" spans="1:9" ht="18.75" customHeight="1">
      <c r="A98" s="743"/>
      <c r="B98" s="2" t="s">
        <v>9</v>
      </c>
      <c r="C98" s="24">
        <v>7091543</v>
      </c>
      <c r="D98" s="92">
        <f t="shared" si="24"/>
        <v>392782</v>
      </c>
      <c r="E98" s="24">
        <v>2978404</v>
      </c>
      <c r="F98" s="92">
        <f t="shared" si="25"/>
        <v>322752</v>
      </c>
      <c r="G98" s="26">
        <v>5069251</v>
      </c>
      <c r="H98" s="92">
        <f t="shared" si="26"/>
        <v>568342</v>
      </c>
      <c r="I98" s="10">
        <f t="shared" si="20"/>
        <v>0.41999378696568573</v>
      </c>
    </row>
    <row r="99" spans="1:9" ht="18.75" customHeight="1">
      <c r="A99" s="743"/>
      <c r="B99" s="2" t="s">
        <v>10</v>
      </c>
      <c r="C99" s="24">
        <v>7684914</v>
      </c>
      <c r="D99" s="92">
        <f t="shared" si="24"/>
        <v>593371</v>
      </c>
      <c r="E99" s="24">
        <v>3494249</v>
      </c>
      <c r="F99" s="92">
        <f t="shared" si="25"/>
        <v>515845</v>
      </c>
      <c r="G99" s="26">
        <v>5814180</v>
      </c>
      <c r="H99" s="92">
        <f t="shared" si="26"/>
        <v>744929</v>
      </c>
      <c r="I99" s="10">
        <f t="shared" si="20"/>
        <v>0.4546894083655328</v>
      </c>
    </row>
    <row r="100" spans="1:9" ht="18.75" customHeight="1" thickBot="1">
      <c r="A100" s="744"/>
      <c r="B100" s="283" t="s">
        <v>11</v>
      </c>
      <c r="C100" s="295">
        <v>7981245</v>
      </c>
      <c r="D100" s="574">
        <f t="shared" si="24"/>
        <v>296331</v>
      </c>
      <c r="E100" s="295">
        <v>3815559</v>
      </c>
      <c r="F100" s="574">
        <f t="shared" si="25"/>
        <v>321310</v>
      </c>
      <c r="G100" s="487">
        <v>6596208</v>
      </c>
      <c r="H100" s="574">
        <f t="shared" si="26"/>
        <v>782028</v>
      </c>
      <c r="I100" s="291">
        <f t="shared" si="20"/>
        <v>0.47806564013509173</v>
      </c>
    </row>
    <row r="101" spans="1:9" ht="18.75" customHeight="1">
      <c r="A101" s="742">
        <v>2019</v>
      </c>
      <c r="B101" s="6" t="s">
        <v>0</v>
      </c>
      <c r="C101" s="23">
        <v>4097743</v>
      </c>
      <c r="D101" s="21" t="s">
        <v>13</v>
      </c>
      <c r="E101" s="23">
        <v>373772</v>
      </c>
      <c r="F101" s="21" t="s">
        <v>13</v>
      </c>
      <c r="G101" s="23">
        <v>858310</v>
      </c>
      <c r="H101" s="21" t="s">
        <v>13</v>
      </c>
      <c r="I101" s="9">
        <f t="shared" si="20"/>
        <v>0.09121411469679773</v>
      </c>
    </row>
    <row r="102" spans="1:9" ht="18.75" customHeight="1">
      <c r="A102" s="743"/>
      <c r="B102" s="2" t="s">
        <v>1</v>
      </c>
      <c r="C102" s="24">
        <v>4596507</v>
      </c>
      <c r="D102" s="92">
        <f aca="true" t="shared" si="27" ref="D102:D112">C102-C101</f>
        <v>498764</v>
      </c>
      <c r="E102" s="24">
        <v>728233</v>
      </c>
      <c r="F102" s="92">
        <f aca="true" t="shared" si="28" ref="F102:F112">E102-E101</f>
        <v>354461</v>
      </c>
      <c r="G102" s="26">
        <v>1383365</v>
      </c>
      <c r="H102" s="92">
        <f aca="true" t="shared" si="29" ref="H102:H112">G102-G101</f>
        <v>525055</v>
      </c>
      <c r="I102" s="10">
        <f t="shared" si="20"/>
        <v>0.15843182660224384</v>
      </c>
    </row>
    <row r="103" spans="1:9" ht="18.75" customHeight="1">
      <c r="A103" s="743"/>
      <c r="B103" s="2" t="s">
        <v>2</v>
      </c>
      <c r="C103" s="24">
        <v>4785443</v>
      </c>
      <c r="D103" s="92">
        <f t="shared" si="27"/>
        <v>188936</v>
      </c>
      <c r="E103" s="24">
        <v>925520</v>
      </c>
      <c r="F103" s="92">
        <f t="shared" si="28"/>
        <v>197287</v>
      </c>
      <c r="G103" s="26">
        <v>1927119</v>
      </c>
      <c r="H103" s="92">
        <f t="shared" si="29"/>
        <v>543754</v>
      </c>
      <c r="I103" s="10">
        <f t="shared" si="20"/>
        <v>0.1934032021695797</v>
      </c>
    </row>
    <row r="104" spans="1:9" ht="18.75" customHeight="1">
      <c r="A104" s="743"/>
      <c r="B104" s="2" t="s">
        <v>3</v>
      </c>
      <c r="C104" s="24">
        <v>5610826</v>
      </c>
      <c r="D104" s="92">
        <f t="shared" si="27"/>
        <v>825383</v>
      </c>
      <c r="E104" s="24">
        <v>1159435</v>
      </c>
      <c r="F104" s="92">
        <f t="shared" si="28"/>
        <v>233915</v>
      </c>
      <c r="G104" s="26">
        <v>2577669</v>
      </c>
      <c r="H104" s="92">
        <f t="shared" si="29"/>
        <v>650550</v>
      </c>
      <c r="I104" s="10">
        <f t="shared" si="20"/>
        <v>0.20664248009116662</v>
      </c>
    </row>
    <row r="105" spans="1:9" ht="18.75" customHeight="1">
      <c r="A105" s="743"/>
      <c r="B105" s="2" t="s">
        <v>4</v>
      </c>
      <c r="C105" s="24">
        <v>6034513</v>
      </c>
      <c r="D105" s="92">
        <f t="shared" si="27"/>
        <v>423687</v>
      </c>
      <c r="E105" s="24">
        <v>1575984</v>
      </c>
      <c r="F105" s="92">
        <f t="shared" si="28"/>
        <v>416549</v>
      </c>
      <c r="G105" s="26">
        <v>3152848</v>
      </c>
      <c r="H105" s="92">
        <f t="shared" si="29"/>
        <v>575179</v>
      </c>
      <c r="I105" s="10">
        <f t="shared" si="20"/>
        <v>0.26116175406366676</v>
      </c>
    </row>
    <row r="106" spans="1:9" ht="18.75" customHeight="1">
      <c r="A106" s="743"/>
      <c r="B106" s="2" t="s">
        <v>5</v>
      </c>
      <c r="C106" s="24">
        <v>6288092</v>
      </c>
      <c r="D106" s="92">
        <f t="shared" si="27"/>
        <v>253579</v>
      </c>
      <c r="E106" s="24">
        <v>1815071</v>
      </c>
      <c r="F106" s="92">
        <f t="shared" si="28"/>
        <v>239087</v>
      </c>
      <c r="G106" s="26">
        <v>3677215</v>
      </c>
      <c r="H106" s="92">
        <f t="shared" si="29"/>
        <v>524367</v>
      </c>
      <c r="I106" s="10">
        <f t="shared" si="20"/>
        <v>0.2886521062350869</v>
      </c>
    </row>
    <row r="107" spans="1:9" ht="18.75" customHeight="1">
      <c r="A107" s="743"/>
      <c r="B107" s="2" t="s">
        <v>6</v>
      </c>
      <c r="C107" s="24">
        <v>6545607</v>
      </c>
      <c r="D107" s="92">
        <f t="shared" si="27"/>
        <v>257515</v>
      </c>
      <c r="E107" s="24">
        <v>2192824</v>
      </c>
      <c r="F107" s="92">
        <f t="shared" si="28"/>
        <v>377753</v>
      </c>
      <c r="G107" s="60">
        <v>4468805</v>
      </c>
      <c r="H107" s="92">
        <f t="shared" si="29"/>
        <v>791590</v>
      </c>
      <c r="I107" s="10">
        <f t="shared" si="20"/>
        <v>0.3350069749069872</v>
      </c>
    </row>
    <row r="108" spans="1:9" ht="18.75" customHeight="1">
      <c r="A108" s="743"/>
      <c r="B108" s="2" t="s">
        <v>7</v>
      </c>
      <c r="C108" s="24">
        <v>7143500</v>
      </c>
      <c r="D108" s="92">
        <f t="shared" si="27"/>
        <v>597893</v>
      </c>
      <c r="E108" s="24">
        <v>2628098</v>
      </c>
      <c r="F108" s="92">
        <f t="shared" si="28"/>
        <v>435274</v>
      </c>
      <c r="G108" s="60">
        <v>5097187</v>
      </c>
      <c r="H108" s="92">
        <f t="shared" si="29"/>
        <v>628382</v>
      </c>
      <c r="I108" s="10">
        <f t="shared" si="20"/>
        <v>0.36790060894519494</v>
      </c>
    </row>
    <row r="109" spans="1:9" ht="18.75" customHeight="1">
      <c r="A109" s="743"/>
      <c r="B109" s="2" t="s">
        <v>8</v>
      </c>
      <c r="C109" s="24">
        <v>7434527</v>
      </c>
      <c r="D109" s="92">
        <f t="shared" si="27"/>
        <v>291027</v>
      </c>
      <c r="E109" s="24">
        <v>2909153</v>
      </c>
      <c r="F109" s="92">
        <f t="shared" si="28"/>
        <v>281055</v>
      </c>
      <c r="G109" s="60">
        <v>5690187</v>
      </c>
      <c r="H109" s="92">
        <f t="shared" si="29"/>
        <v>593000</v>
      </c>
      <c r="I109" s="10">
        <f t="shared" si="20"/>
        <v>0.391303037839529</v>
      </c>
    </row>
    <row r="110" spans="1:9" ht="18.75" customHeight="1">
      <c r="A110" s="743"/>
      <c r="B110" s="2" t="s">
        <v>9</v>
      </c>
      <c r="C110" s="24">
        <v>7771739</v>
      </c>
      <c r="D110" s="92">
        <f t="shared" si="27"/>
        <v>337212</v>
      </c>
      <c r="E110" s="24">
        <v>3227312</v>
      </c>
      <c r="F110" s="92">
        <f t="shared" si="28"/>
        <v>318159</v>
      </c>
      <c r="G110" s="26">
        <v>6387191</v>
      </c>
      <c r="H110" s="92">
        <f t="shared" si="29"/>
        <v>697004</v>
      </c>
      <c r="I110" s="10">
        <f t="shared" si="20"/>
        <v>0.41526253004636415</v>
      </c>
    </row>
    <row r="111" spans="1:9" ht="18.75" customHeight="1">
      <c r="A111" s="743"/>
      <c r="B111" s="2" t="s">
        <v>10</v>
      </c>
      <c r="C111" s="24">
        <v>8290940</v>
      </c>
      <c r="D111" s="92">
        <f t="shared" si="27"/>
        <v>519201</v>
      </c>
      <c r="E111" s="24">
        <v>3662696</v>
      </c>
      <c r="F111" s="92">
        <f t="shared" si="28"/>
        <v>435384</v>
      </c>
      <c r="G111" s="26">
        <v>7041284</v>
      </c>
      <c r="H111" s="92">
        <f t="shared" si="29"/>
        <v>654093</v>
      </c>
      <c r="I111" s="10">
        <f t="shared" si="20"/>
        <v>0.441770896906744</v>
      </c>
    </row>
    <row r="112" spans="1:9" ht="18.75" customHeight="1" thickBot="1">
      <c r="A112" s="744"/>
      <c r="B112" s="283" t="s">
        <v>11</v>
      </c>
      <c r="C112" s="295">
        <v>8686253</v>
      </c>
      <c r="D112" s="574">
        <f t="shared" si="27"/>
        <v>395313</v>
      </c>
      <c r="E112" s="295">
        <v>4094469</v>
      </c>
      <c r="F112" s="574">
        <f t="shared" si="28"/>
        <v>431773</v>
      </c>
      <c r="G112" s="487">
        <v>7833657</v>
      </c>
      <c r="H112" s="574">
        <f t="shared" si="29"/>
        <v>792373</v>
      </c>
      <c r="I112" s="291">
        <f t="shared" si="20"/>
        <v>0.4713734449134742</v>
      </c>
    </row>
    <row r="113" spans="1:9" ht="18.75" customHeight="1">
      <c r="A113" s="749">
        <v>2020</v>
      </c>
      <c r="B113" s="638" t="s">
        <v>0</v>
      </c>
      <c r="C113" s="641">
        <v>4520932</v>
      </c>
      <c r="D113" s="642" t="s">
        <v>13</v>
      </c>
      <c r="E113" s="641">
        <v>415237</v>
      </c>
      <c r="F113" s="642" t="s">
        <v>13</v>
      </c>
      <c r="G113" s="641">
        <v>999217</v>
      </c>
      <c r="H113" s="642" t="s">
        <v>13</v>
      </c>
      <c r="I113" s="294">
        <f t="shared" si="20"/>
        <v>0.09184765442169888</v>
      </c>
    </row>
    <row r="114" spans="1:9" ht="18.75" customHeight="1">
      <c r="A114" s="743"/>
      <c r="B114" s="2" t="s">
        <v>1</v>
      </c>
      <c r="C114" s="24">
        <v>5843581</v>
      </c>
      <c r="D114" s="92">
        <f aca="true" t="shared" si="30" ref="D114:D124">C114-C113</f>
        <v>1322649</v>
      </c>
      <c r="E114" s="24">
        <v>883654</v>
      </c>
      <c r="F114" s="92">
        <f aca="true" t="shared" si="31" ref="F114:F124">E114-E113</f>
        <v>468417</v>
      </c>
      <c r="G114" s="26">
        <v>1638165</v>
      </c>
      <c r="H114" s="92">
        <f aca="true" t="shared" si="32" ref="H114:H124">G114-G113</f>
        <v>638948</v>
      </c>
      <c r="I114" s="10">
        <f t="shared" si="20"/>
        <v>0.15121789190566537</v>
      </c>
    </row>
    <row r="115" spans="1:9" ht="18.75" customHeight="1">
      <c r="A115" s="743"/>
      <c r="B115" s="2" t="s">
        <v>2</v>
      </c>
      <c r="C115" s="24">
        <v>6032386</v>
      </c>
      <c r="D115" s="92">
        <f t="shared" si="30"/>
        <v>188805</v>
      </c>
      <c r="E115" s="24">
        <v>1037328</v>
      </c>
      <c r="F115" s="92">
        <f t="shared" si="31"/>
        <v>153674</v>
      </c>
      <c r="G115" s="26">
        <v>2259928</v>
      </c>
      <c r="H115" s="92">
        <f t="shared" si="32"/>
        <v>621763</v>
      </c>
      <c r="I115" s="10">
        <f t="shared" si="20"/>
        <v>0.17195981822118148</v>
      </c>
    </row>
    <row r="116" spans="1:9" ht="18.75" customHeight="1">
      <c r="A116" s="743"/>
      <c r="B116" s="2" t="s">
        <v>3</v>
      </c>
      <c r="C116" s="24">
        <v>6366545</v>
      </c>
      <c r="D116" s="92">
        <f t="shared" si="30"/>
        <v>334159</v>
      </c>
      <c r="E116" s="24">
        <v>1227079</v>
      </c>
      <c r="F116" s="92">
        <f t="shared" si="31"/>
        <v>189751</v>
      </c>
      <c r="G116" s="26">
        <v>3004131</v>
      </c>
      <c r="H116" s="92">
        <f t="shared" si="32"/>
        <v>744203</v>
      </c>
      <c r="I116" s="10">
        <f t="shared" si="20"/>
        <v>0.19273860469061319</v>
      </c>
    </row>
    <row r="117" spans="1:9" ht="18.75" customHeight="1">
      <c r="A117" s="743"/>
      <c r="B117" s="2" t="s">
        <v>4</v>
      </c>
      <c r="C117" s="24">
        <v>6854614</v>
      </c>
      <c r="D117" s="92">
        <f t="shared" si="30"/>
        <v>488069</v>
      </c>
      <c r="E117" s="24">
        <v>1566507</v>
      </c>
      <c r="F117" s="92">
        <f t="shared" si="31"/>
        <v>339428</v>
      </c>
      <c r="G117" s="26">
        <v>3674750</v>
      </c>
      <c r="H117" s="92">
        <f t="shared" si="32"/>
        <v>670619</v>
      </c>
      <c r="I117" s="10">
        <f t="shared" si="20"/>
        <v>0.22853321864659337</v>
      </c>
    </row>
    <row r="118" spans="1:9" ht="18.75" customHeight="1">
      <c r="A118" s="743"/>
      <c r="B118" s="2" t="s">
        <v>5</v>
      </c>
      <c r="C118" s="24">
        <v>7222474</v>
      </c>
      <c r="D118" s="92">
        <f t="shared" si="30"/>
        <v>367860</v>
      </c>
      <c r="E118" s="24">
        <v>1849497</v>
      </c>
      <c r="F118" s="92">
        <f t="shared" si="31"/>
        <v>282990</v>
      </c>
      <c r="G118" s="26">
        <v>4368408</v>
      </c>
      <c r="H118" s="92">
        <f t="shared" si="32"/>
        <v>693658</v>
      </c>
      <c r="I118" s="10">
        <f t="shared" si="20"/>
        <v>0.25607527282202747</v>
      </c>
    </row>
    <row r="119" spans="1:9" ht="18.75" customHeight="1">
      <c r="A119" s="743"/>
      <c r="B119" s="2" t="s">
        <v>6</v>
      </c>
      <c r="C119" s="24">
        <v>7627039</v>
      </c>
      <c r="D119" s="92">
        <f t="shared" si="30"/>
        <v>404565</v>
      </c>
      <c r="E119" s="24">
        <v>2258852</v>
      </c>
      <c r="F119" s="92">
        <f t="shared" si="31"/>
        <v>409355</v>
      </c>
      <c r="G119" s="60">
        <v>5252107</v>
      </c>
      <c r="H119" s="92">
        <f t="shared" si="32"/>
        <v>883699</v>
      </c>
      <c r="I119" s="10">
        <f t="shared" si="20"/>
        <v>0.2961636881626015</v>
      </c>
    </row>
    <row r="120" spans="1:9" ht="18.75" customHeight="1">
      <c r="A120" s="743"/>
      <c r="B120" s="2" t="s">
        <v>7</v>
      </c>
      <c r="C120" s="24">
        <v>8157828</v>
      </c>
      <c r="D120" s="92">
        <f t="shared" si="30"/>
        <v>530789</v>
      </c>
      <c r="E120" s="24">
        <v>2754643</v>
      </c>
      <c r="F120" s="92">
        <f t="shared" si="31"/>
        <v>495791</v>
      </c>
      <c r="G120" s="60">
        <v>5830283</v>
      </c>
      <c r="H120" s="92">
        <f t="shared" si="32"/>
        <v>578176</v>
      </c>
      <c r="I120" s="10">
        <f t="shared" si="20"/>
        <v>0.337668678476673</v>
      </c>
    </row>
    <row r="121" spans="1:9" ht="18.75" customHeight="1">
      <c r="A121" s="743"/>
      <c r="B121" s="2" t="s">
        <v>8</v>
      </c>
      <c r="C121" s="24">
        <v>8502679</v>
      </c>
      <c r="D121" s="92">
        <f t="shared" si="30"/>
        <v>344851</v>
      </c>
      <c r="E121" s="24">
        <v>3113905</v>
      </c>
      <c r="F121" s="92">
        <f t="shared" si="31"/>
        <v>359262</v>
      </c>
      <c r="G121" s="60">
        <v>6550972</v>
      </c>
      <c r="H121" s="92">
        <f t="shared" si="32"/>
        <v>720689</v>
      </c>
      <c r="I121" s="10">
        <f t="shared" si="20"/>
        <v>0.3662263387809889</v>
      </c>
    </row>
    <row r="122" spans="1:9" ht="18.75" customHeight="1">
      <c r="A122" s="743"/>
      <c r="B122" s="2" t="s">
        <v>9</v>
      </c>
      <c r="C122" s="24">
        <v>8790415</v>
      </c>
      <c r="D122" s="92">
        <f t="shared" si="30"/>
        <v>287736</v>
      </c>
      <c r="E122" s="24">
        <v>3479862</v>
      </c>
      <c r="F122" s="92">
        <f t="shared" si="31"/>
        <v>365957</v>
      </c>
      <c r="G122" s="26">
        <v>7330824</v>
      </c>
      <c r="H122" s="92">
        <f t="shared" si="32"/>
        <v>779852</v>
      </c>
      <c r="I122" s="10">
        <f t="shared" si="20"/>
        <v>0.39587004709106455</v>
      </c>
    </row>
    <row r="123" spans="1:9" ht="18.75" customHeight="1">
      <c r="A123" s="743"/>
      <c r="B123" s="2" t="s">
        <v>10</v>
      </c>
      <c r="C123" s="24">
        <v>9757540</v>
      </c>
      <c r="D123" s="92">
        <f t="shared" si="30"/>
        <v>967125</v>
      </c>
      <c r="E123" s="24">
        <v>4264007</v>
      </c>
      <c r="F123" s="92">
        <f t="shared" si="31"/>
        <v>784145</v>
      </c>
      <c r="G123" s="26">
        <v>8072091</v>
      </c>
      <c r="H123" s="92">
        <f t="shared" si="32"/>
        <v>741267</v>
      </c>
      <c r="I123" s="10">
        <f t="shared" si="20"/>
        <v>0.4369961076254876</v>
      </c>
    </row>
    <row r="124" spans="1:9" ht="18.75" customHeight="1" thickBot="1">
      <c r="A124" s="744"/>
      <c r="B124" s="283" t="s">
        <v>11</v>
      </c>
      <c r="C124" s="295">
        <v>10318984</v>
      </c>
      <c r="D124" s="574">
        <f t="shared" si="30"/>
        <v>561444</v>
      </c>
      <c r="E124" s="295">
        <v>4768043</v>
      </c>
      <c r="F124" s="574">
        <f t="shared" si="31"/>
        <v>504036</v>
      </c>
      <c r="G124" s="487">
        <v>9008969</v>
      </c>
      <c r="H124" s="574">
        <f t="shared" si="32"/>
        <v>936878</v>
      </c>
      <c r="I124" s="291">
        <f t="shared" si="20"/>
        <v>0.4620651606786094</v>
      </c>
    </row>
    <row r="125" spans="1:9" ht="14.25" customHeight="1" thickTop="1">
      <c r="A125" s="728"/>
      <c r="B125" s="728"/>
      <c r="C125" s="728"/>
      <c r="D125" s="728"/>
      <c r="E125" s="728"/>
      <c r="F125" s="728"/>
      <c r="G125" s="728"/>
      <c r="H125" s="728"/>
      <c r="I125" s="728"/>
    </row>
    <row r="126" spans="1:9" ht="14.25" customHeight="1">
      <c r="A126" s="741" t="s">
        <v>241</v>
      </c>
      <c r="B126" s="741"/>
      <c r="C126" s="741"/>
      <c r="D126" s="741"/>
      <c r="E126" s="741"/>
      <c r="F126" s="741"/>
      <c r="G126" s="741"/>
      <c r="H126" s="741"/>
      <c r="I126" s="741"/>
    </row>
    <row r="127" spans="1:9" ht="14.25" customHeight="1">
      <c r="A127" s="741" t="s">
        <v>354</v>
      </c>
      <c r="B127" s="741"/>
      <c r="C127" s="741"/>
      <c r="D127" s="741"/>
      <c r="E127" s="741"/>
      <c r="F127" s="741"/>
      <c r="G127" s="741"/>
      <c r="H127" s="741"/>
      <c r="I127" s="741"/>
    </row>
    <row r="128" spans="1:9" ht="14.25" customHeight="1">
      <c r="A128" s="775" t="s">
        <v>355</v>
      </c>
      <c r="B128" s="761"/>
      <c r="C128" s="761"/>
      <c r="D128" s="761"/>
      <c r="E128" s="761"/>
      <c r="F128" s="761"/>
      <c r="G128" s="761"/>
      <c r="H128" s="761"/>
      <c r="I128" s="761"/>
    </row>
    <row r="129" spans="1:9" ht="14.25" customHeight="1">
      <c r="A129" s="761" t="s">
        <v>16</v>
      </c>
      <c r="B129" s="761"/>
      <c r="C129" s="761"/>
      <c r="D129" s="761"/>
      <c r="E129" s="761"/>
      <c r="F129" s="761"/>
      <c r="G129" s="761"/>
      <c r="H129" s="761"/>
      <c r="I129" s="761"/>
    </row>
    <row r="130" spans="5:7" ht="12.75">
      <c r="E130"/>
      <c r="G130"/>
    </row>
    <row r="131" spans="5:7" ht="12.75">
      <c r="E131"/>
      <c r="G131"/>
    </row>
    <row r="132" ht="12.75">
      <c r="E132"/>
    </row>
    <row r="133" spans="5:6" ht="12.75">
      <c r="E133" s="760" t="s">
        <v>34</v>
      </c>
      <c r="F133" s="760"/>
    </row>
    <row r="134" ht="12.75">
      <c r="E134"/>
    </row>
    <row r="135" ht="12.75">
      <c r="G135"/>
    </row>
    <row r="136" ht="12.75">
      <c r="G136"/>
    </row>
    <row r="140" spans="5:7" ht="12.75">
      <c r="E140"/>
      <c r="F140" s="120"/>
      <c r="G140"/>
    </row>
  </sheetData>
  <sheetProtection/>
  <mergeCells count="18">
    <mergeCell ref="A125:I125"/>
    <mergeCell ref="A126:I126"/>
    <mergeCell ref="A127:I127"/>
    <mergeCell ref="A128:I128"/>
    <mergeCell ref="A129:I129"/>
    <mergeCell ref="E133:F133"/>
    <mergeCell ref="A113:A124"/>
    <mergeCell ref="A5:A16"/>
    <mergeCell ref="A17:A28"/>
    <mergeCell ref="A29:A40"/>
    <mergeCell ref="A41:A52"/>
    <mergeCell ref="A53:A64"/>
    <mergeCell ref="A2:I2"/>
    <mergeCell ref="A3:I3"/>
    <mergeCell ref="A65:A76"/>
    <mergeCell ref="A77:A88"/>
    <mergeCell ref="A89:A100"/>
    <mergeCell ref="A101:A112"/>
  </mergeCells>
  <hyperlinks>
    <hyperlink ref="A1" r:id="rId1" display="http://kayham.erciyes.edu.tr/"/>
  </hyperlinks>
  <printOptions/>
  <pageMargins left="0.75" right="0.3" top="0.5" bottom="0.44" header="0.37" footer="0.3"/>
  <pageSetup horizontalDpi="600" verticalDpi="600" orientation="portrait" paperSize="9" scale="61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11.8515625" style="0" customWidth="1"/>
    <col min="2" max="2" width="13.57421875" style="0" customWidth="1"/>
    <col min="3" max="3" width="14.421875" style="120" customWidth="1"/>
    <col min="4" max="4" width="14.00390625" style="0" customWidth="1"/>
    <col min="5" max="5" width="14.00390625" style="120" customWidth="1"/>
    <col min="6" max="6" width="14.7109375" style="0" customWidth="1"/>
    <col min="7" max="7" width="14.7109375" style="120" customWidth="1"/>
    <col min="8" max="8" width="14.7109375" style="0" customWidth="1"/>
    <col min="9" max="9" width="13.8515625" style="0" customWidth="1"/>
    <col min="10" max="10" width="13.7109375" style="0" customWidth="1"/>
  </cols>
  <sheetData>
    <row r="1" spans="1:9" s="76" customFormat="1" ht="15.75" customHeight="1" thickBot="1">
      <c r="A1" s="210" t="s">
        <v>41</v>
      </c>
      <c r="I1" s="226" t="s">
        <v>42</v>
      </c>
    </row>
    <row r="2" spans="1:9" ht="26.25" customHeight="1" thickBot="1" thickTop="1">
      <c r="A2" s="764" t="s">
        <v>410</v>
      </c>
      <c r="B2" s="765"/>
      <c r="C2" s="765"/>
      <c r="D2" s="765"/>
      <c r="E2" s="765"/>
      <c r="F2" s="765"/>
      <c r="G2" s="765"/>
      <c r="H2" s="765"/>
      <c r="I2" s="766"/>
    </row>
    <row r="3" spans="1:9" ht="47.25" customHeight="1" thickBot="1">
      <c r="A3" s="767" t="s">
        <v>409</v>
      </c>
      <c r="B3" s="768"/>
      <c r="C3" s="768"/>
      <c r="D3" s="768"/>
      <c r="E3" s="768"/>
      <c r="F3" s="768"/>
      <c r="G3" s="780"/>
      <c r="H3" s="780"/>
      <c r="I3" s="769"/>
    </row>
    <row r="4" spans="1:9" ht="45.75" customHeight="1" thickBot="1">
      <c r="A4" s="8" t="s">
        <v>15</v>
      </c>
      <c r="B4" s="675" t="s">
        <v>14</v>
      </c>
      <c r="C4" s="18" t="s">
        <v>317</v>
      </c>
      <c r="D4" s="19" t="s">
        <v>318</v>
      </c>
      <c r="E4" s="20" t="s">
        <v>319</v>
      </c>
      <c r="F4" s="19" t="s">
        <v>318</v>
      </c>
      <c r="G4" s="20" t="s">
        <v>320</v>
      </c>
      <c r="H4" s="676" t="s">
        <v>318</v>
      </c>
      <c r="I4" s="29" t="s">
        <v>12</v>
      </c>
    </row>
    <row r="5" spans="1:9" ht="18.75" customHeight="1">
      <c r="A5" s="749">
        <v>2021</v>
      </c>
      <c r="B5" s="6" t="s">
        <v>0</v>
      </c>
      <c r="C5" s="23">
        <v>5382180.85729</v>
      </c>
      <c r="D5" s="21" t="s">
        <v>13</v>
      </c>
      <c r="E5" s="23">
        <v>493253</v>
      </c>
      <c r="F5" s="21" t="s">
        <v>13</v>
      </c>
      <c r="G5" s="23">
        <v>754972</v>
      </c>
      <c r="H5" s="21" t="s">
        <v>13</v>
      </c>
      <c r="I5" s="9">
        <v>0.09164556395980337</v>
      </c>
    </row>
    <row r="6" spans="1:9" ht="18.75" customHeight="1">
      <c r="A6" s="743"/>
      <c r="B6" s="2" t="s">
        <v>1</v>
      </c>
      <c r="C6" s="24">
        <v>7178227</v>
      </c>
      <c r="D6" s="92">
        <v>1796046.1427100003</v>
      </c>
      <c r="E6" s="24">
        <v>1241478</v>
      </c>
      <c r="F6" s="92">
        <v>748225</v>
      </c>
      <c r="G6" s="26">
        <v>1455864</v>
      </c>
      <c r="H6" s="92">
        <v>700892</v>
      </c>
      <c r="I6" s="10">
        <v>0.17295050713776536</v>
      </c>
    </row>
    <row r="7" spans="1:9" ht="18.75" customHeight="1">
      <c r="A7" s="743"/>
      <c r="B7" s="2" t="s">
        <v>2</v>
      </c>
      <c r="C7" s="24">
        <v>7629601</v>
      </c>
      <c r="D7" s="92">
        <v>451374</v>
      </c>
      <c r="E7" s="24">
        <v>1717539</v>
      </c>
      <c r="F7" s="92">
        <v>476061</v>
      </c>
      <c r="G7" s="26">
        <v>2347322</v>
      </c>
      <c r="H7" s="92">
        <v>891458</v>
      </c>
      <c r="I7" s="10">
        <v>0.22511517967977618</v>
      </c>
    </row>
    <row r="8" spans="1:9" ht="18.75" customHeight="1">
      <c r="A8" s="743"/>
      <c r="B8" s="2" t="s">
        <v>3</v>
      </c>
      <c r="C8" s="24">
        <v>8084774</v>
      </c>
      <c r="D8" s="92">
        <v>455173</v>
      </c>
      <c r="E8" s="24">
        <v>2100358</v>
      </c>
      <c r="F8" s="92">
        <v>382819</v>
      </c>
      <c r="G8" s="26">
        <v>3158276</v>
      </c>
      <c r="H8" s="92">
        <v>810954</v>
      </c>
      <c r="I8" s="10">
        <v>0.2597918012303127</v>
      </c>
    </row>
    <row r="9" spans="1:9" ht="18.75" customHeight="1">
      <c r="A9" s="743"/>
      <c r="B9" s="2" t="s">
        <v>4</v>
      </c>
      <c r="C9" s="24">
        <v>8925838</v>
      </c>
      <c r="D9" s="92">
        <v>841064</v>
      </c>
      <c r="E9" s="24">
        <v>2749107</v>
      </c>
      <c r="F9" s="92">
        <v>648749</v>
      </c>
      <c r="G9" s="26">
        <v>4094731</v>
      </c>
      <c r="H9" s="92">
        <v>936455</v>
      </c>
      <c r="I9" s="10">
        <v>0.3079942745992029</v>
      </c>
    </row>
    <row r="10" spans="1:9" ht="18.75" customHeight="1">
      <c r="A10" s="743"/>
      <c r="B10" s="2" t="s">
        <v>5</v>
      </c>
      <c r="C10" s="24">
        <v>9290386</v>
      </c>
      <c r="D10" s="92">
        <v>364548</v>
      </c>
      <c r="E10" s="24">
        <v>3118293</v>
      </c>
      <c r="F10" s="92">
        <v>369186</v>
      </c>
      <c r="G10" s="26">
        <v>5019391</v>
      </c>
      <c r="H10" s="92">
        <v>924660</v>
      </c>
      <c r="I10" s="10">
        <v>0.3356473024909837</v>
      </c>
    </row>
    <row r="11" spans="1:9" ht="18.75" customHeight="1">
      <c r="A11" s="743"/>
      <c r="B11" s="2" t="s">
        <v>6</v>
      </c>
      <c r="C11" s="24">
        <v>9771581</v>
      </c>
      <c r="D11" s="92">
        <v>481195</v>
      </c>
      <c r="E11" s="24">
        <v>3568908</v>
      </c>
      <c r="F11" s="92">
        <v>450615</v>
      </c>
      <c r="G11" s="60">
        <v>6135599</v>
      </c>
      <c r="H11" s="92">
        <v>1116208</v>
      </c>
      <c r="I11" s="10">
        <v>0.3652334253791684</v>
      </c>
    </row>
    <row r="12" spans="1:9" ht="18.75" customHeight="1">
      <c r="A12" s="743"/>
      <c r="B12" s="2" t="s">
        <v>7</v>
      </c>
      <c r="C12" s="24">
        <v>11301884</v>
      </c>
      <c r="D12" s="92">
        <v>1530303</v>
      </c>
      <c r="E12" s="24">
        <v>4686804</v>
      </c>
      <c r="F12" s="92">
        <v>1117896</v>
      </c>
      <c r="G12" s="60">
        <v>6861731</v>
      </c>
      <c r="H12" s="92">
        <v>726132</v>
      </c>
      <c r="I12" s="10">
        <v>0.41469227608423515</v>
      </c>
    </row>
    <row r="13" spans="1:9" ht="18.75" customHeight="1">
      <c r="A13" s="743"/>
      <c r="B13" s="2" t="s">
        <v>8</v>
      </c>
      <c r="C13" s="24">
        <v>12110351</v>
      </c>
      <c r="D13" s="92">
        <v>808467</v>
      </c>
      <c r="E13" s="24">
        <v>5349111</v>
      </c>
      <c r="F13" s="92">
        <v>662307</v>
      </c>
      <c r="G13" s="60">
        <v>7805148</v>
      </c>
      <c r="H13" s="92">
        <v>943417</v>
      </c>
      <c r="I13" s="10">
        <v>0.44169743717585064</v>
      </c>
    </row>
    <row r="14" spans="1:9" ht="18.75" customHeight="1">
      <c r="A14" s="743"/>
      <c r="B14" s="2" t="s">
        <v>9</v>
      </c>
      <c r="C14" s="24">
        <v>12556551</v>
      </c>
      <c r="D14" s="92">
        <v>446200</v>
      </c>
      <c r="E14" s="24">
        <v>6011316</v>
      </c>
      <c r="F14" s="92">
        <v>662205</v>
      </c>
      <c r="G14" s="26">
        <v>8911152</v>
      </c>
      <c r="H14" s="92">
        <v>1106004</v>
      </c>
      <c r="I14" s="10">
        <v>0.47873942454420804</v>
      </c>
    </row>
    <row r="15" spans="1:9" ht="18.75" customHeight="1">
      <c r="A15" s="743"/>
      <c r="B15" s="2" t="s">
        <v>10</v>
      </c>
      <c r="C15" s="24">
        <v>13601735</v>
      </c>
      <c r="D15" s="92">
        <v>1045184</v>
      </c>
      <c r="E15" s="24">
        <v>7096390</v>
      </c>
      <c r="F15" s="92">
        <v>1085074</v>
      </c>
      <c r="G15" s="26">
        <v>9906618</v>
      </c>
      <c r="H15" s="92">
        <v>995466</v>
      </c>
      <c r="I15" s="10">
        <v>0.5217268238206376</v>
      </c>
    </row>
    <row r="16" spans="1:9" ht="18.75" customHeight="1" thickBot="1">
      <c r="A16" s="744"/>
      <c r="B16" s="283" t="s">
        <v>11</v>
      </c>
      <c r="C16" s="295">
        <v>14220073</v>
      </c>
      <c r="D16" s="574">
        <v>618338</v>
      </c>
      <c r="E16" s="295">
        <v>7735281</v>
      </c>
      <c r="F16" s="574">
        <v>638891</v>
      </c>
      <c r="G16" s="487">
        <v>11425384</v>
      </c>
      <c r="H16" s="574">
        <v>1518766</v>
      </c>
      <c r="I16" s="291">
        <v>0.543969148400293</v>
      </c>
    </row>
    <row r="17" spans="1:9" ht="18.75" customHeight="1">
      <c r="A17" s="742">
        <v>2022</v>
      </c>
      <c r="B17" s="6" t="s">
        <v>0</v>
      </c>
      <c r="C17" s="23">
        <v>6485756</v>
      </c>
      <c r="D17" s="682" t="s">
        <v>13</v>
      </c>
      <c r="E17" s="23">
        <v>645378</v>
      </c>
      <c r="F17" s="21" t="s">
        <v>13</v>
      </c>
      <c r="G17" s="23">
        <v>1399105</v>
      </c>
      <c r="H17" s="21" t="s">
        <v>13</v>
      </c>
      <c r="I17" s="9">
        <v>0.0995</v>
      </c>
    </row>
    <row r="18" spans="1:9" ht="18.75" customHeight="1">
      <c r="A18" s="743"/>
      <c r="B18" s="2" t="s">
        <v>1</v>
      </c>
      <c r="C18" s="24">
        <v>8236592</v>
      </c>
      <c r="D18" s="643">
        <f>C18-C17</f>
        <v>1750836</v>
      </c>
      <c r="E18" s="24">
        <v>1845363</v>
      </c>
      <c r="F18" s="92">
        <f>E18-E17</f>
        <v>1199985</v>
      </c>
      <c r="G18" s="26">
        <v>2421028</v>
      </c>
      <c r="H18" s="92">
        <f>G18-G17</f>
        <v>1021923</v>
      </c>
      <c r="I18" s="10">
        <v>0.22404448344655167</v>
      </c>
    </row>
    <row r="19" spans="1:9" ht="18.75" customHeight="1">
      <c r="A19" s="743"/>
      <c r="B19" s="2" t="s">
        <v>2</v>
      </c>
      <c r="C19" s="24">
        <v>9726013</v>
      </c>
      <c r="D19" s="643">
        <f aca="true" t="shared" si="0" ref="D19:D28">C19-C18</f>
        <v>1489421</v>
      </c>
      <c r="E19" s="24">
        <v>2345845</v>
      </c>
      <c r="F19" s="92">
        <f aca="true" t="shared" si="1" ref="F19:F28">E19-E18</f>
        <v>500482</v>
      </c>
      <c r="G19" s="26">
        <v>3668054</v>
      </c>
      <c r="H19" s="92">
        <f aca="true" t="shared" si="2" ref="H19:H28">G19-G18</f>
        <v>1247026</v>
      </c>
      <c r="I19" s="10">
        <v>0.24119287111789794</v>
      </c>
    </row>
    <row r="20" spans="1:9" ht="18.75" customHeight="1">
      <c r="A20" s="743"/>
      <c r="B20" s="2" t="s">
        <v>3</v>
      </c>
      <c r="C20" s="24">
        <v>10197598</v>
      </c>
      <c r="D20" s="643">
        <f t="shared" si="0"/>
        <v>471585</v>
      </c>
      <c r="E20" s="24">
        <v>2811798</v>
      </c>
      <c r="F20" s="92">
        <f t="shared" si="1"/>
        <v>465953</v>
      </c>
      <c r="G20" s="26">
        <v>5624021</v>
      </c>
      <c r="H20" s="92">
        <f t="shared" si="2"/>
        <v>1955967</v>
      </c>
      <c r="I20" s="10">
        <v>0.2757314026303057</v>
      </c>
    </row>
    <row r="21" spans="1:9" ht="18.75" customHeight="1">
      <c r="A21" s="743"/>
      <c r="B21" s="2" t="s">
        <v>4</v>
      </c>
      <c r="C21" s="24">
        <v>11680315</v>
      </c>
      <c r="D21" s="643">
        <f t="shared" si="0"/>
        <v>1482717</v>
      </c>
      <c r="E21" s="24">
        <v>4090459</v>
      </c>
      <c r="F21" s="92">
        <f t="shared" si="1"/>
        <v>1278661</v>
      </c>
      <c r="G21" s="26">
        <v>6859780</v>
      </c>
      <c r="H21" s="92">
        <f t="shared" si="2"/>
        <v>1235759</v>
      </c>
      <c r="I21" s="10">
        <v>0.35020108618645984</v>
      </c>
    </row>
    <row r="22" spans="1:9" ht="18.75" customHeight="1">
      <c r="A22" s="743"/>
      <c r="B22" s="2" t="s">
        <v>5</v>
      </c>
      <c r="C22" s="24">
        <v>12293328</v>
      </c>
      <c r="D22" s="643">
        <f t="shared" si="0"/>
        <v>613013</v>
      </c>
      <c r="E22" s="24">
        <v>4753971</v>
      </c>
      <c r="F22" s="92">
        <f t="shared" si="1"/>
        <v>663512</v>
      </c>
      <c r="G22" s="26">
        <v>8275892</v>
      </c>
      <c r="H22" s="92">
        <f t="shared" si="2"/>
        <v>1416112</v>
      </c>
      <c r="I22" s="10">
        <v>0.3867114747121365</v>
      </c>
    </row>
    <row r="23" spans="1:9" ht="18.75" customHeight="1">
      <c r="A23" s="743"/>
      <c r="B23" s="2" t="s">
        <v>6</v>
      </c>
      <c r="C23" s="24">
        <v>13107818</v>
      </c>
      <c r="D23" s="643">
        <f t="shared" si="0"/>
        <v>814490</v>
      </c>
      <c r="E23" s="24">
        <v>5484461</v>
      </c>
      <c r="F23" s="92">
        <f t="shared" si="1"/>
        <v>730490</v>
      </c>
      <c r="G23" s="60">
        <v>9945938</v>
      </c>
      <c r="H23" s="92">
        <f t="shared" si="2"/>
        <v>1670046</v>
      </c>
      <c r="I23" s="10">
        <v>0.41841143964617145</v>
      </c>
    </row>
    <row r="24" spans="1:9" ht="18.75" customHeight="1">
      <c r="A24" s="743"/>
      <c r="B24" s="2" t="s">
        <v>7</v>
      </c>
      <c r="C24" s="24">
        <v>15261961</v>
      </c>
      <c r="D24" s="643">
        <f t="shared" si="0"/>
        <v>2154143</v>
      </c>
      <c r="E24" s="24">
        <v>7266873</v>
      </c>
      <c r="F24" s="92">
        <f t="shared" si="1"/>
        <v>1782412</v>
      </c>
      <c r="G24" s="60">
        <v>12262016</v>
      </c>
      <c r="H24" s="92">
        <f t="shared" si="2"/>
        <v>2316078</v>
      </c>
      <c r="I24" s="10">
        <v>0.47614281021947313</v>
      </c>
    </row>
    <row r="25" spans="1:9" ht="18.75" customHeight="1">
      <c r="A25" s="743"/>
      <c r="B25" s="2" t="s">
        <v>8</v>
      </c>
      <c r="C25" s="24">
        <v>15879623</v>
      </c>
      <c r="D25" s="643">
        <f t="shared" si="0"/>
        <v>617662</v>
      </c>
      <c r="E25" s="24">
        <v>8038374</v>
      </c>
      <c r="F25" s="92">
        <f t="shared" si="1"/>
        <v>771501</v>
      </c>
      <c r="G25" s="60">
        <v>14155664</v>
      </c>
      <c r="H25" s="92">
        <f t="shared" si="2"/>
        <v>1893648</v>
      </c>
      <c r="I25" s="10">
        <v>0.5062</v>
      </c>
    </row>
    <row r="26" spans="1:9" ht="18.75" customHeight="1">
      <c r="A26" s="743"/>
      <c r="B26" s="2" t="s">
        <v>9</v>
      </c>
      <c r="C26" s="24">
        <v>16772768</v>
      </c>
      <c r="D26" s="643">
        <f t="shared" si="0"/>
        <v>893145</v>
      </c>
      <c r="E26" s="24">
        <v>8851977</v>
      </c>
      <c r="F26" s="92">
        <f t="shared" si="1"/>
        <v>813603</v>
      </c>
      <c r="G26" s="26">
        <v>16299238</v>
      </c>
      <c r="H26" s="92">
        <f t="shared" si="2"/>
        <v>2143574</v>
      </c>
      <c r="I26" s="10">
        <v>0.5277</v>
      </c>
    </row>
    <row r="27" spans="1:9" ht="18.75" customHeight="1">
      <c r="A27" s="743"/>
      <c r="B27" s="2" t="s">
        <v>10</v>
      </c>
      <c r="C27" s="24">
        <v>18652234</v>
      </c>
      <c r="D27" s="643">
        <f t="shared" si="0"/>
        <v>1879466</v>
      </c>
      <c r="E27" s="24">
        <v>10331501</v>
      </c>
      <c r="F27" s="92">
        <f t="shared" si="1"/>
        <v>1479524</v>
      </c>
      <c r="G27" s="26">
        <v>18330899</v>
      </c>
      <c r="H27" s="92">
        <f t="shared" si="2"/>
        <v>2031661</v>
      </c>
      <c r="I27" s="10">
        <v>0.5539</v>
      </c>
    </row>
    <row r="28" spans="1:9" ht="18.75" customHeight="1" thickBot="1">
      <c r="A28" s="744"/>
      <c r="B28" s="283" t="s">
        <v>11</v>
      </c>
      <c r="C28" s="295">
        <v>19921130</v>
      </c>
      <c r="D28" s="683">
        <f t="shared" si="0"/>
        <v>1268896</v>
      </c>
      <c r="E28" s="295">
        <v>11690010</v>
      </c>
      <c r="F28" s="574">
        <f t="shared" si="1"/>
        <v>1358509</v>
      </c>
      <c r="G28" s="487">
        <v>21667836</v>
      </c>
      <c r="H28" s="574">
        <f t="shared" si="2"/>
        <v>3336937</v>
      </c>
      <c r="I28" s="291" t="s">
        <v>397</v>
      </c>
    </row>
    <row r="29" spans="1:9" ht="18.75" customHeight="1">
      <c r="A29" s="749">
        <v>2023</v>
      </c>
      <c r="B29" s="638" t="s">
        <v>0</v>
      </c>
      <c r="C29" s="641">
        <v>8858928.290159998</v>
      </c>
      <c r="D29" s="643" t="s">
        <v>13</v>
      </c>
      <c r="E29" s="641">
        <v>1383509.68282</v>
      </c>
      <c r="F29" s="642" t="s">
        <v>13</v>
      </c>
      <c r="G29" s="641">
        <v>2747640.94495</v>
      </c>
      <c r="H29" s="642" t="s">
        <v>13</v>
      </c>
      <c r="I29" s="294">
        <v>0.1561</v>
      </c>
    </row>
    <row r="30" spans="1:9" ht="18.75" customHeight="1">
      <c r="A30" s="743"/>
      <c r="B30" s="2" t="s">
        <v>1</v>
      </c>
      <c r="C30" s="24">
        <v>10640346.27912</v>
      </c>
      <c r="D30" s="643">
        <f aca="true" t="shared" si="3" ref="D30:D40">C30-C29</f>
        <v>1781417.9889600016</v>
      </c>
      <c r="E30" s="24">
        <v>2015057.3011999999</v>
      </c>
      <c r="F30" s="92">
        <f aca="true" t="shared" si="4" ref="F30:F40">E30-E29</f>
        <v>631547.6183799999</v>
      </c>
      <c r="G30" s="26">
        <v>5190978.29364</v>
      </c>
      <c r="H30" s="92">
        <f aca="true" t="shared" si="5" ref="H30:H40">G30-G29</f>
        <v>2443337.34869</v>
      </c>
      <c r="I30" s="10">
        <v>0.1893</v>
      </c>
    </row>
    <row r="31" spans="1:9" ht="18.75" customHeight="1">
      <c r="A31" s="743"/>
      <c r="B31" s="2" t="s">
        <v>2</v>
      </c>
      <c r="C31" s="24">
        <v>13446632.68091</v>
      </c>
      <c r="D31" s="643">
        <f t="shared" si="3"/>
        <v>2806286.4017900005</v>
      </c>
      <c r="E31" s="24">
        <v>2971692.26634</v>
      </c>
      <c r="F31" s="92">
        <f t="shared" si="4"/>
        <v>956634.9651400002</v>
      </c>
      <c r="G31" s="26">
        <v>7787402.821969999</v>
      </c>
      <c r="H31" s="92">
        <f t="shared" si="5"/>
        <v>2596424.528329999</v>
      </c>
      <c r="I31" s="10">
        <v>0.2209</v>
      </c>
    </row>
    <row r="32" spans="1:9" ht="18.75" customHeight="1">
      <c r="A32" s="743"/>
      <c r="B32" s="2" t="s">
        <v>3</v>
      </c>
      <c r="C32" s="24">
        <v>15501791.0103</v>
      </c>
      <c r="D32" s="643">
        <f t="shared" si="3"/>
        <v>2055158.3293899987</v>
      </c>
      <c r="E32" s="24">
        <v>3767105.69419</v>
      </c>
      <c r="F32" s="92">
        <f t="shared" si="4"/>
        <v>795413.4278500001</v>
      </c>
      <c r="G32" s="26">
        <v>10688674.461000001</v>
      </c>
      <c r="H32" s="92">
        <f t="shared" si="5"/>
        <v>2901271.639030002</v>
      </c>
      <c r="I32" s="10">
        <v>0.243</v>
      </c>
    </row>
    <row r="33" spans="1:9" ht="18.75" customHeight="1">
      <c r="A33" s="743"/>
      <c r="B33" s="2" t="s">
        <v>4</v>
      </c>
      <c r="C33" s="24">
        <v>19446219.04928</v>
      </c>
      <c r="D33" s="643">
        <f t="shared" si="3"/>
        <v>3944428.0389799997</v>
      </c>
      <c r="E33" s="24">
        <v>6816173.0743700005</v>
      </c>
      <c r="F33" s="92">
        <f t="shared" si="4"/>
        <v>3049067.3801800003</v>
      </c>
      <c r="G33" s="26">
        <v>13098991.41768</v>
      </c>
      <c r="H33" s="92">
        <f t="shared" si="5"/>
        <v>2410316.95668</v>
      </c>
      <c r="I33" s="10">
        <v>0.3505</v>
      </c>
    </row>
    <row r="34" spans="1:9" ht="18.75" customHeight="1">
      <c r="A34" s="743"/>
      <c r="B34" s="2" t="s">
        <v>5</v>
      </c>
      <c r="C34" s="24">
        <v>21820444.61236</v>
      </c>
      <c r="D34" s="643">
        <f t="shared" si="3"/>
        <v>2374225.5630800016</v>
      </c>
      <c r="E34" s="24">
        <v>8120446.108109999</v>
      </c>
      <c r="F34" s="92">
        <f t="shared" si="4"/>
        <v>1304273.033739999</v>
      </c>
      <c r="G34" s="26">
        <v>15998351.2259</v>
      </c>
      <c r="H34" s="92">
        <f t="shared" si="5"/>
        <v>2899359.808219999</v>
      </c>
      <c r="I34" s="10">
        <v>0.3721</v>
      </c>
    </row>
    <row r="35" spans="1:9" ht="18.75" customHeight="1">
      <c r="A35" s="743"/>
      <c r="B35" s="2" t="s">
        <v>6</v>
      </c>
      <c r="C35" s="24">
        <v>24495965.396080002</v>
      </c>
      <c r="D35" s="643">
        <f t="shared" si="3"/>
        <v>2675520.7837200016</v>
      </c>
      <c r="E35" s="24">
        <v>11544211.248230001</v>
      </c>
      <c r="F35" s="92">
        <f t="shared" si="4"/>
        <v>3423765.1401200015</v>
      </c>
      <c r="G35" s="60">
        <v>20192747.32877</v>
      </c>
      <c r="H35" s="92">
        <f t="shared" si="5"/>
        <v>4194396.1028700005</v>
      </c>
      <c r="I35" s="10">
        <v>0.4712</v>
      </c>
    </row>
    <row r="36" spans="1:9" ht="18.75" customHeight="1">
      <c r="A36" s="743"/>
      <c r="B36" s="2" t="s">
        <v>7</v>
      </c>
      <c r="C36" s="24">
        <v>28063987.55461</v>
      </c>
      <c r="D36" s="643">
        <f t="shared" si="3"/>
        <v>3568022.158529997</v>
      </c>
      <c r="E36" s="24">
        <v>15107173.13823</v>
      </c>
      <c r="F36" s="92">
        <f t="shared" si="4"/>
        <v>3562961.8899999987</v>
      </c>
      <c r="G36" s="60">
        <v>23694504.2723</v>
      </c>
      <c r="H36" s="92">
        <f t="shared" si="5"/>
        <v>3501756.9435300007</v>
      </c>
      <c r="I36" s="10">
        <v>0.5383</v>
      </c>
    </row>
    <row r="37" spans="1:9" ht="18.75" customHeight="1">
      <c r="A37" s="743"/>
      <c r="B37" s="2" t="s">
        <v>8</v>
      </c>
      <c r="C37" s="24">
        <v>29475904.7312</v>
      </c>
      <c r="D37" s="643">
        <f t="shared" si="3"/>
        <v>1411917.1765899993</v>
      </c>
      <c r="E37" s="24">
        <v>17345851.134349998</v>
      </c>
      <c r="F37" s="92">
        <f t="shared" si="4"/>
        <v>2238677.9961199984</v>
      </c>
      <c r="G37" s="60">
        <v>27368164.80702</v>
      </c>
      <c r="H37" s="92">
        <f t="shared" si="5"/>
        <v>3673660.53472</v>
      </c>
      <c r="I37" s="10">
        <v>0.5884</v>
      </c>
    </row>
    <row r="38" spans="1:9" ht="18.75" customHeight="1">
      <c r="A38" s="743"/>
      <c r="B38" s="2" t="s">
        <v>9</v>
      </c>
      <c r="C38" s="24">
        <v>31185513.02811</v>
      </c>
      <c r="D38" s="643">
        <f t="shared" si="3"/>
        <v>1709608.2969100028</v>
      </c>
      <c r="E38" s="24">
        <v>19303682.72725</v>
      </c>
      <c r="F38" s="92">
        <f t="shared" si="4"/>
        <v>1957831.5929000005</v>
      </c>
      <c r="G38" s="26">
        <v>32067691.18475</v>
      </c>
      <c r="H38" s="92">
        <f t="shared" si="5"/>
        <v>4699526.377729997</v>
      </c>
      <c r="I38" s="10">
        <v>0.6189</v>
      </c>
    </row>
    <row r="39" spans="1:9" ht="18.75" customHeight="1">
      <c r="A39" s="743"/>
      <c r="B39" s="2" t="s">
        <v>10</v>
      </c>
      <c r="C39" s="24">
        <v>35208982.140980005</v>
      </c>
      <c r="D39" s="643">
        <f t="shared" si="3"/>
        <v>4023469.112870004</v>
      </c>
      <c r="E39" s="24">
        <v>23245831.707910005</v>
      </c>
      <c r="F39" s="92">
        <f t="shared" si="4"/>
        <v>3942148.9806600064</v>
      </c>
      <c r="G39" s="26">
        <v>36232556.03697</v>
      </c>
      <c r="H39" s="92">
        <f t="shared" si="5"/>
        <v>4164864.852219999</v>
      </c>
      <c r="I39" s="10">
        <v>0.6602</v>
      </c>
    </row>
    <row r="40" spans="1:9" ht="18.75" customHeight="1" thickBot="1">
      <c r="A40" s="750"/>
      <c r="B40" s="126" t="s">
        <v>11</v>
      </c>
      <c r="C40" s="31">
        <v>37672773.54442</v>
      </c>
      <c r="D40" s="643">
        <f t="shared" si="3"/>
        <v>2463791.403439991</v>
      </c>
      <c r="E40" s="31">
        <v>26203407.77588</v>
      </c>
      <c r="F40" s="92">
        <f t="shared" si="4"/>
        <v>2957576.0679699965</v>
      </c>
      <c r="G40" s="98">
        <v>41859520.46445</v>
      </c>
      <c r="H40" s="92">
        <f t="shared" si="5"/>
        <v>5626964.427480005</v>
      </c>
      <c r="I40" s="291">
        <v>0.6955</v>
      </c>
    </row>
    <row r="41" spans="1:9" ht="14.25" customHeight="1" thickTop="1">
      <c r="A41" s="728"/>
      <c r="B41" s="728"/>
      <c r="C41" s="728"/>
      <c r="D41" s="728"/>
      <c r="E41" s="728"/>
      <c r="F41" s="728"/>
      <c r="G41" s="728"/>
      <c r="H41" s="728"/>
      <c r="I41" s="728"/>
    </row>
    <row r="42" spans="1:9" ht="14.25" customHeight="1">
      <c r="A42" s="741" t="s">
        <v>241</v>
      </c>
      <c r="B42" s="741"/>
      <c r="C42" s="741"/>
      <c r="D42" s="741"/>
      <c r="E42" s="741"/>
      <c r="F42" s="741"/>
      <c r="G42" s="741"/>
      <c r="H42" s="741"/>
      <c r="I42" s="741"/>
    </row>
    <row r="43" spans="1:9" ht="14.25" customHeight="1">
      <c r="A43" s="741" t="s">
        <v>428</v>
      </c>
      <c r="B43" s="741"/>
      <c r="C43" s="741"/>
      <c r="D43" s="741"/>
      <c r="E43" s="741"/>
      <c r="F43" s="741"/>
      <c r="G43" s="741"/>
      <c r="H43" s="741"/>
      <c r="I43" s="741"/>
    </row>
    <row r="44" spans="1:9" ht="14.25" customHeight="1">
      <c r="A44" s="775" t="s">
        <v>405</v>
      </c>
      <c r="B44" s="761"/>
      <c r="C44" s="761"/>
      <c r="D44" s="761"/>
      <c r="E44" s="761"/>
      <c r="F44" s="761"/>
      <c r="G44" s="761"/>
      <c r="H44" s="761"/>
      <c r="I44" s="761"/>
    </row>
    <row r="45" spans="1:9" ht="14.25" customHeight="1">
      <c r="A45" s="761" t="s">
        <v>16</v>
      </c>
      <c r="B45" s="761"/>
      <c r="C45" s="761"/>
      <c r="D45" s="761"/>
      <c r="E45" s="761"/>
      <c r="F45" s="761"/>
      <c r="G45" s="761"/>
      <c r="H45" s="761"/>
      <c r="I45" s="761"/>
    </row>
    <row r="46" spans="5:7" ht="12.75">
      <c r="E46"/>
      <c r="G46"/>
    </row>
    <row r="47" spans="5:7" ht="12.75">
      <c r="E47"/>
      <c r="G47"/>
    </row>
    <row r="48" ht="12.75">
      <c r="E48"/>
    </row>
    <row r="49" spans="5:6" ht="12.75">
      <c r="E49" s="760" t="s">
        <v>34</v>
      </c>
      <c r="F49" s="760"/>
    </row>
    <row r="50" ht="12.75">
      <c r="E50"/>
    </row>
    <row r="51" ht="12.75">
      <c r="G51"/>
    </row>
    <row r="52" ht="12.75">
      <c r="G52"/>
    </row>
    <row r="56" spans="5:7" ht="12.75">
      <c r="E56"/>
      <c r="F56" s="120"/>
      <c r="G56"/>
    </row>
  </sheetData>
  <sheetProtection/>
  <mergeCells count="11">
    <mergeCell ref="A17:A28"/>
    <mergeCell ref="A45:I45"/>
    <mergeCell ref="E49:F49"/>
    <mergeCell ref="A5:A16"/>
    <mergeCell ref="A29:A40"/>
    <mergeCell ref="A2:I2"/>
    <mergeCell ref="A3:I3"/>
    <mergeCell ref="A41:I41"/>
    <mergeCell ref="A42:I42"/>
    <mergeCell ref="A43:I43"/>
    <mergeCell ref="A44:I44"/>
  </mergeCells>
  <hyperlinks>
    <hyperlink ref="A1" r:id="rId1" display="http://kayham.erciyes.edu.tr/"/>
  </hyperlinks>
  <printOptions/>
  <pageMargins left="0.75" right="0.3" top="0.5" bottom="0.44" header="0.37" footer="0.3"/>
  <pageSetup horizontalDpi="600" verticalDpi="600" orientation="portrait" paperSize="9" scale="61" r:id="rId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14.57421875" style="0" customWidth="1"/>
    <col min="2" max="8" width="13.7109375" style="0" customWidth="1"/>
  </cols>
  <sheetData>
    <row r="1" spans="1:8" s="37" customFormat="1" ht="15.75" customHeight="1" thickBot="1">
      <c r="A1" s="561" t="s">
        <v>41</v>
      </c>
      <c r="B1" s="70"/>
      <c r="C1" s="70"/>
      <c r="D1" s="70"/>
      <c r="E1" s="70"/>
      <c r="F1" s="70"/>
      <c r="H1" s="226" t="s">
        <v>42</v>
      </c>
    </row>
    <row r="2" spans="1:8" ht="24" customHeight="1" thickBot="1" thickTop="1">
      <c r="A2" s="764" t="s">
        <v>52</v>
      </c>
      <c r="B2" s="765"/>
      <c r="C2" s="765"/>
      <c r="D2" s="765"/>
      <c r="E2" s="765"/>
      <c r="F2" s="765"/>
      <c r="G2" s="765"/>
      <c r="H2" s="766"/>
    </row>
    <row r="3" spans="1:8" ht="45" customHeight="1" thickBot="1">
      <c r="A3" s="767" t="s">
        <v>435</v>
      </c>
      <c r="B3" s="781"/>
      <c r="C3" s="781"/>
      <c r="D3" s="781"/>
      <c r="E3" s="781"/>
      <c r="F3" s="781"/>
      <c r="G3" s="781"/>
      <c r="H3" s="782"/>
    </row>
    <row r="4" spans="1:8" ht="45.75" customHeight="1" thickBot="1">
      <c r="A4" s="85" t="s">
        <v>15</v>
      </c>
      <c r="B4" s="20" t="s">
        <v>261</v>
      </c>
      <c r="C4" s="30" t="s">
        <v>257</v>
      </c>
      <c r="D4" s="20" t="s">
        <v>262</v>
      </c>
      <c r="E4" s="30" t="s">
        <v>257</v>
      </c>
      <c r="F4" s="93" t="s">
        <v>260</v>
      </c>
      <c r="G4" s="30" t="s">
        <v>257</v>
      </c>
      <c r="H4" s="86" t="s">
        <v>17</v>
      </c>
    </row>
    <row r="5" spans="1:8" s="12" customFormat="1" ht="19.5" customHeight="1">
      <c r="A5" s="41">
        <v>2000</v>
      </c>
      <c r="B5" s="94">
        <v>169604</v>
      </c>
      <c r="C5" s="95" t="s">
        <v>13</v>
      </c>
      <c r="D5" s="94">
        <v>150218</v>
      </c>
      <c r="E5" s="96" t="s">
        <v>13</v>
      </c>
      <c r="F5" s="94">
        <v>282605</v>
      </c>
      <c r="G5" s="96" t="s">
        <v>13</v>
      </c>
      <c r="H5" s="90">
        <f>D5/B5*100</f>
        <v>88.56984505082427</v>
      </c>
    </row>
    <row r="6" spans="1:8" s="12" customFormat="1" ht="19.5" customHeight="1">
      <c r="A6" s="15">
        <v>2001</v>
      </c>
      <c r="B6" s="84">
        <v>261229</v>
      </c>
      <c r="C6" s="13">
        <f>(B6-B5)/B5*100</f>
        <v>54.022900403292375</v>
      </c>
      <c r="D6" s="84">
        <v>226944</v>
      </c>
      <c r="E6" s="14">
        <f>(D6-D5)/D5*100</f>
        <v>51.07643558028998</v>
      </c>
      <c r="F6" s="84">
        <v>438981</v>
      </c>
      <c r="G6" s="97">
        <f>(F6-F5)/F5*100</f>
        <v>55.33376974929672</v>
      </c>
      <c r="H6" s="91">
        <f aca="true" t="shared" si="0" ref="H6:H13">D6/B6*100</f>
        <v>86.87550004019462</v>
      </c>
    </row>
    <row r="7" spans="1:8" s="12" customFormat="1" ht="19.5" customHeight="1">
      <c r="A7" s="15">
        <v>2002</v>
      </c>
      <c r="B7" s="84">
        <v>401856</v>
      </c>
      <c r="C7" s="13">
        <f aca="true" t="shared" si="1" ref="C7:C24">(B7-B6)/B6*100</f>
        <v>53.83284397980316</v>
      </c>
      <c r="D7" s="84">
        <v>350124</v>
      </c>
      <c r="E7" s="14">
        <f aca="true" t="shared" si="2" ref="E7:E24">(D7-D6)/D6*100</f>
        <v>54.27770727580372</v>
      </c>
      <c r="F7" s="84">
        <v>643128</v>
      </c>
      <c r="G7" s="97">
        <f aca="true" t="shared" si="3" ref="G7:G24">(F7-F6)/F6*100</f>
        <v>46.50474621908465</v>
      </c>
      <c r="H7" s="91">
        <f t="shared" si="0"/>
        <v>87.12673196368848</v>
      </c>
    </row>
    <row r="8" spans="1:8" s="12" customFormat="1" ht="19.5" customHeight="1">
      <c r="A8" s="15">
        <v>2003</v>
      </c>
      <c r="B8" s="84">
        <v>589040</v>
      </c>
      <c r="C8" s="13">
        <f t="shared" si="1"/>
        <v>46.579869405956366</v>
      </c>
      <c r="D8" s="84">
        <v>499927</v>
      </c>
      <c r="E8" s="14">
        <f t="shared" si="2"/>
        <v>42.7856987810033</v>
      </c>
      <c r="F8" s="84">
        <v>857742</v>
      </c>
      <c r="G8" s="97">
        <f t="shared" si="3"/>
        <v>33.37033996342874</v>
      </c>
      <c r="H8" s="91">
        <f t="shared" si="0"/>
        <v>84.87148580741545</v>
      </c>
    </row>
    <row r="9" spans="1:8" s="12" customFormat="1" ht="19.5" customHeight="1">
      <c r="A9" s="15">
        <v>2004</v>
      </c>
      <c r="B9" s="84">
        <v>800065</v>
      </c>
      <c r="C9" s="13">
        <f t="shared" si="1"/>
        <v>35.825241070215945</v>
      </c>
      <c r="D9" s="84">
        <v>556528</v>
      </c>
      <c r="E9" s="14">
        <f t="shared" si="2"/>
        <v>11.321852990536618</v>
      </c>
      <c r="F9" s="84">
        <v>891102</v>
      </c>
      <c r="G9" s="97">
        <f t="shared" si="3"/>
        <v>3.8892813923067773</v>
      </c>
      <c r="H9" s="91">
        <f t="shared" si="0"/>
        <v>69.56034822170699</v>
      </c>
    </row>
    <row r="10" spans="1:8" s="12" customFormat="1" ht="19.5" customHeight="1">
      <c r="A10" s="15">
        <v>2005</v>
      </c>
      <c r="B10" s="84">
        <v>963629</v>
      </c>
      <c r="C10" s="13">
        <f t="shared" si="1"/>
        <v>20.44383893808628</v>
      </c>
      <c r="D10" s="84">
        <v>669156</v>
      </c>
      <c r="E10" s="14">
        <f t="shared" si="2"/>
        <v>20.237616076819137</v>
      </c>
      <c r="F10" s="84">
        <v>989849</v>
      </c>
      <c r="G10" s="97">
        <f t="shared" si="3"/>
        <v>11.0814474661711</v>
      </c>
      <c r="H10" s="91">
        <f t="shared" si="0"/>
        <v>69.44124761708085</v>
      </c>
    </row>
    <row r="11" spans="1:8" s="11" customFormat="1" ht="19.5" customHeight="1">
      <c r="A11" s="15">
        <v>2006</v>
      </c>
      <c r="B11" s="24">
        <v>1275813</v>
      </c>
      <c r="C11" s="13">
        <f t="shared" si="1"/>
        <v>32.39670038988034</v>
      </c>
      <c r="D11" s="24">
        <v>980558</v>
      </c>
      <c r="E11" s="14">
        <f t="shared" si="2"/>
        <v>46.53653258731895</v>
      </c>
      <c r="F11" s="60">
        <v>1134157</v>
      </c>
      <c r="G11" s="97">
        <f t="shared" si="3"/>
        <v>14.578789290083638</v>
      </c>
      <c r="H11" s="91">
        <f t="shared" si="0"/>
        <v>76.85750184392226</v>
      </c>
    </row>
    <row r="12" spans="1:8" s="11" customFormat="1" ht="19.5" customHeight="1">
      <c r="A12" s="15">
        <v>2007</v>
      </c>
      <c r="B12" s="24">
        <v>1350464</v>
      </c>
      <c r="C12" s="13">
        <f t="shared" si="1"/>
        <v>5.851249360211881</v>
      </c>
      <c r="D12" s="24">
        <v>1024828</v>
      </c>
      <c r="E12" s="14">
        <f t="shared" si="2"/>
        <v>4.5147762804444</v>
      </c>
      <c r="F12" s="60">
        <v>1311832</v>
      </c>
      <c r="G12" s="97">
        <f t="shared" si="3"/>
        <v>15.665820516912563</v>
      </c>
      <c r="H12" s="91">
        <f t="shared" si="0"/>
        <v>75.88710250699019</v>
      </c>
    </row>
    <row r="13" spans="1:8" s="11" customFormat="1" ht="19.5" customHeight="1">
      <c r="A13" s="15">
        <v>2008</v>
      </c>
      <c r="B13" s="24">
        <v>1490542</v>
      </c>
      <c r="C13" s="13">
        <f t="shared" si="1"/>
        <v>10.37258305293588</v>
      </c>
      <c r="D13" s="24">
        <v>1095744</v>
      </c>
      <c r="E13" s="14">
        <f t="shared" si="2"/>
        <v>6.919795321751552</v>
      </c>
      <c r="F13" s="26">
        <v>1455620</v>
      </c>
      <c r="G13" s="97">
        <f t="shared" si="3"/>
        <v>10.960854743595217</v>
      </c>
      <c r="H13" s="91">
        <f t="shared" si="0"/>
        <v>73.51312475596126</v>
      </c>
    </row>
    <row r="14" spans="1:8" s="11" customFormat="1" ht="19.5" customHeight="1">
      <c r="A14" s="15">
        <v>2009</v>
      </c>
      <c r="B14" s="24">
        <v>1661293</v>
      </c>
      <c r="C14" s="13">
        <f t="shared" si="1"/>
        <v>11.455631575628194</v>
      </c>
      <c r="D14" s="24">
        <v>1161379</v>
      </c>
      <c r="E14" s="14">
        <f t="shared" si="2"/>
        <v>5.989994013200164</v>
      </c>
      <c r="F14" s="60">
        <v>1702685</v>
      </c>
      <c r="G14" s="97">
        <f t="shared" si="3"/>
        <v>16.97317981341284</v>
      </c>
      <c r="H14" s="91">
        <f aca="true" t="shared" si="4" ref="H14:H24">D14/B14*100</f>
        <v>69.90813781795265</v>
      </c>
    </row>
    <row r="15" spans="1:8" s="11" customFormat="1" ht="19.5" customHeight="1">
      <c r="A15" s="15">
        <v>2010</v>
      </c>
      <c r="B15" s="24">
        <v>2071355</v>
      </c>
      <c r="C15" s="13">
        <f t="shared" si="1"/>
        <v>24.683303908461664</v>
      </c>
      <c r="D15" s="24">
        <v>1424104</v>
      </c>
      <c r="E15" s="14">
        <f t="shared" si="2"/>
        <v>22.621814239795967</v>
      </c>
      <c r="F15" s="60">
        <v>2041289</v>
      </c>
      <c r="G15" s="97">
        <f t="shared" si="3"/>
        <v>19.886473422858604</v>
      </c>
      <c r="H15" s="91">
        <f t="shared" si="4"/>
        <v>68.75229016754733</v>
      </c>
    </row>
    <row r="16" spans="1:8" s="11" customFormat="1" ht="19.5" customHeight="1">
      <c r="A16" s="15">
        <v>2011</v>
      </c>
      <c r="B16" s="24">
        <v>2573386</v>
      </c>
      <c r="C16" s="13">
        <f t="shared" si="1"/>
        <v>24.23684013604621</v>
      </c>
      <c r="D16" s="24">
        <v>1709222</v>
      </c>
      <c r="E16" s="14">
        <f t="shared" si="2"/>
        <v>20.020869262357245</v>
      </c>
      <c r="F16" s="24">
        <v>2467697</v>
      </c>
      <c r="G16" s="97">
        <f t="shared" si="3"/>
        <v>20.889153863073773</v>
      </c>
      <c r="H16" s="91">
        <f t="shared" si="4"/>
        <v>66.41918468508028</v>
      </c>
    </row>
    <row r="17" spans="1:8" s="11" customFormat="1" ht="19.5" customHeight="1">
      <c r="A17" s="15">
        <v>2012</v>
      </c>
      <c r="B17" s="24">
        <v>2641663</v>
      </c>
      <c r="C17" s="13">
        <f t="shared" si="1"/>
        <v>2.653196994154783</v>
      </c>
      <c r="D17" s="24">
        <v>1798883</v>
      </c>
      <c r="E17" s="14">
        <f t="shared" si="2"/>
        <v>5.245719982541765</v>
      </c>
      <c r="F17" s="60">
        <v>2786996</v>
      </c>
      <c r="G17" s="97">
        <f t="shared" si="3"/>
        <v>12.939149336405563</v>
      </c>
      <c r="H17" s="91">
        <f t="shared" si="4"/>
        <v>68.09661186911427</v>
      </c>
    </row>
    <row r="18" spans="1:8" s="11" customFormat="1" ht="19.5" customHeight="1">
      <c r="A18" s="15">
        <v>2013</v>
      </c>
      <c r="B18" s="24">
        <v>3084638</v>
      </c>
      <c r="C18" s="13">
        <f t="shared" si="1"/>
        <v>16.768792991384593</v>
      </c>
      <c r="D18" s="24">
        <v>2108006</v>
      </c>
      <c r="E18" s="14">
        <f t="shared" si="2"/>
        <v>17.18416372826915</v>
      </c>
      <c r="F18" s="24">
        <v>3206650</v>
      </c>
      <c r="G18" s="97">
        <f t="shared" si="3"/>
        <v>15.057574535449639</v>
      </c>
      <c r="H18" s="91">
        <f t="shared" si="4"/>
        <v>68.33884559549614</v>
      </c>
    </row>
    <row r="19" spans="1:8" s="11" customFormat="1" ht="19.5" customHeight="1">
      <c r="A19" s="15">
        <v>2014</v>
      </c>
      <c r="B19" s="24">
        <v>3440578</v>
      </c>
      <c r="C19" s="13">
        <f t="shared" si="1"/>
        <v>11.53911739400215</v>
      </c>
      <c r="D19" s="24">
        <v>2232920</v>
      </c>
      <c r="E19" s="14">
        <f t="shared" si="2"/>
        <v>5.9256947086488365</v>
      </c>
      <c r="F19" s="60">
        <v>3586211</v>
      </c>
      <c r="G19" s="97">
        <f t="shared" si="3"/>
        <v>11.836683142843778</v>
      </c>
      <c r="H19" s="91">
        <f t="shared" si="4"/>
        <v>64.8995604808262</v>
      </c>
    </row>
    <row r="20" spans="1:8" s="11" customFormat="1" ht="19.5" customHeight="1">
      <c r="A20" s="15">
        <v>2015</v>
      </c>
      <c r="B20" s="24">
        <v>4210810</v>
      </c>
      <c r="C20" s="13">
        <f t="shared" si="1"/>
        <v>22.386703629448306</v>
      </c>
      <c r="D20" s="24">
        <v>2632267</v>
      </c>
      <c r="E20" s="14">
        <f t="shared" si="2"/>
        <v>17.88451892589076</v>
      </c>
      <c r="F20" s="24">
        <v>4059140</v>
      </c>
      <c r="G20" s="97">
        <f t="shared" si="3"/>
        <v>13.187428179769679</v>
      </c>
      <c r="H20" s="91">
        <f t="shared" si="4"/>
        <v>62.51212949527526</v>
      </c>
    </row>
    <row r="21" spans="1:8" s="11" customFormat="1" ht="19.5" customHeight="1">
      <c r="A21" s="583">
        <v>2016</v>
      </c>
      <c r="B21" s="292">
        <v>6046320</v>
      </c>
      <c r="C21" s="13">
        <f t="shared" si="1"/>
        <v>43.59042559507553</v>
      </c>
      <c r="D21" s="292">
        <v>3000569</v>
      </c>
      <c r="E21" s="14">
        <f t="shared" si="2"/>
        <v>13.991817699344331</v>
      </c>
      <c r="F21" s="292">
        <v>4663348</v>
      </c>
      <c r="G21" s="97">
        <f t="shared" si="3"/>
        <v>14.885123449794785</v>
      </c>
      <c r="H21" s="91">
        <f t="shared" si="4"/>
        <v>49.62636777411715</v>
      </c>
    </row>
    <row r="22" spans="1:8" s="11" customFormat="1" ht="19.5" customHeight="1">
      <c r="A22" s="15">
        <v>2017</v>
      </c>
      <c r="B22" s="24">
        <v>6484600</v>
      </c>
      <c r="C22" s="13">
        <f t="shared" si="1"/>
        <v>7.248706651318488</v>
      </c>
      <c r="D22" s="24">
        <v>3148475</v>
      </c>
      <c r="E22" s="14">
        <f t="shared" si="2"/>
        <v>4.929265082722643</v>
      </c>
      <c r="F22" s="24">
        <v>5213271</v>
      </c>
      <c r="G22" s="97">
        <f t="shared" si="3"/>
        <v>11.792450402586297</v>
      </c>
      <c r="H22" s="91">
        <f t="shared" si="4"/>
        <v>48.55311044628813</v>
      </c>
    </row>
    <row r="23" spans="1:8" s="11" customFormat="1" ht="19.5" customHeight="1">
      <c r="A23" s="583">
        <v>2018</v>
      </c>
      <c r="B23" s="292">
        <v>7981245</v>
      </c>
      <c r="C23" s="13">
        <f t="shared" si="1"/>
        <v>23.079989513616876</v>
      </c>
      <c r="D23" s="292">
        <v>3815559</v>
      </c>
      <c r="E23" s="14">
        <f t="shared" si="2"/>
        <v>21.187527294960258</v>
      </c>
      <c r="F23" s="292">
        <v>6596208</v>
      </c>
      <c r="G23" s="97">
        <f t="shared" si="3"/>
        <v>26.527241725972043</v>
      </c>
      <c r="H23" s="91">
        <f t="shared" si="4"/>
        <v>47.806564013509174</v>
      </c>
    </row>
    <row r="24" spans="1:8" s="11" customFormat="1" ht="19.5" customHeight="1">
      <c r="A24" s="583">
        <v>2019</v>
      </c>
      <c r="B24" s="292">
        <v>8686253</v>
      </c>
      <c r="C24" s="13">
        <f t="shared" si="1"/>
        <v>8.833308587820571</v>
      </c>
      <c r="D24" s="292">
        <v>4094469</v>
      </c>
      <c r="E24" s="14">
        <f t="shared" si="2"/>
        <v>7.309807029585966</v>
      </c>
      <c r="F24" s="292">
        <v>7833657</v>
      </c>
      <c r="G24" s="97">
        <f t="shared" si="3"/>
        <v>18.760005748757468</v>
      </c>
      <c r="H24" s="91">
        <f t="shared" si="4"/>
        <v>47.13734449134742</v>
      </c>
    </row>
    <row r="25" spans="1:8" s="11" customFormat="1" ht="19.5" customHeight="1">
      <c r="A25" s="15">
        <v>2020</v>
      </c>
      <c r="B25" s="24">
        <v>10318984</v>
      </c>
      <c r="C25" s="13">
        <f>(B25-B24)/B24*100</f>
        <v>18.796723972925953</v>
      </c>
      <c r="D25" s="24">
        <v>4768043</v>
      </c>
      <c r="E25" s="14">
        <f>(D25-D24)/D24*100</f>
        <v>16.45082671281673</v>
      </c>
      <c r="F25" s="60">
        <v>9008969</v>
      </c>
      <c r="G25" s="97">
        <f>(F25-F24)/F24*100</f>
        <v>15.003363052530894</v>
      </c>
      <c r="H25" s="91">
        <f>D25/B25*100</f>
        <v>46.20651606786094</v>
      </c>
    </row>
    <row r="26" spans="1:8" s="11" customFormat="1" ht="19.5" customHeight="1">
      <c r="A26" s="15">
        <v>2021</v>
      </c>
      <c r="B26" s="24">
        <v>14220073</v>
      </c>
      <c r="C26" s="13">
        <f>(B26-B25)/B25*100</f>
        <v>37.80497188482897</v>
      </c>
      <c r="D26" s="24">
        <v>7735281</v>
      </c>
      <c r="E26" s="14">
        <f>(D26-D25)/D25*100</f>
        <v>62.23177936943941</v>
      </c>
      <c r="F26" s="60">
        <v>11425384</v>
      </c>
      <c r="G26" s="97">
        <f>(F26-F25)/F25*100</f>
        <v>26.822325617948067</v>
      </c>
      <c r="H26" s="91">
        <f>D26/B26*100</f>
        <v>54.3969148400293</v>
      </c>
    </row>
    <row r="27" spans="1:8" s="11" customFormat="1" ht="19.5" customHeight="1">
      <c r="A27" s="686">
        <v>2022</v>
      </c>
      <c r="B27" s="687">
        <v>19921130</v>
      </c>
      <c r="C27" s="13">
        <v>40.09161556343628</v>
      </c>
      <c r="D27" s="687">
        <v>11690010</v>
      </c>
      <c r="E27" s="14">
        <v>51.12586084461574</v>
      </c>
      <c r="F27" s="486">
        <v>21667836</v>
      </c>
      <c r="G27" s="97">
        <v>89.64645739696802</v>
      </c>
      <c r="H27" s="91">
        <v>58.681460338846236</v>
      </c>
    </row>
    <row r="28" spans="1:8" s="11" customFormat="1" ht="19.5" customHeight="1" thickBot="1">
      <c r="A28" s="644">
        <v>2023</v>
      </c>
      <c r="B28" s="645">
        <v>37672773.54442</v>
      </c>
      <c r="C28" s="13">
        <f>(B28-B27)/B27*100</f>
        <v>89.10962151454258</v>
      </c>
      <c r="D28" s="645">
        <v>26203407.77588</v>
      </c>
      <c r="E28" s="14">
        <f>(D28-D27)/D27*100</f>
        <v>124.15214166523383</v>
      </c>
      <c r="F28" s="98">
        <v>41859520.46445</v>
      </c>
      <c r="G28" s="97">
        <f>(F28-F27)/F27*100</f>
        <v>93.18736058575485</v>
      </c>
      <c r="H28" s="91">
        <f>D28/B28*100</f>
        <v>69.55529235187196</v>
      </c>
    </row>
    <row r="29" spans="1:8" ht="14.25" customHeight="1" thickTop="1">
      <c r="A29" s="728"/>
      <c r="B29" s="728"/>
      <c r="C29" s="728"/>
      <c r="D29" s="728"/>
      <c r="E29" s="728"/>
      <c r="F29" s="728"/>
      <c r="G29" s="728"/>
      <c r="H29" s="728"/>
    </row>
    <row r="30" spans="1:3" ht="14.25" customHeight="1">
      <c r="A30" s="761" t="s">
        <v>19</v>
      </c>
      <c r="B30" s="761"/>
      <c r="C30" s="761"/>
    </row>
    <row r="31" spans="1:3" ht="14.25" customHeight="1">
      <c r="A31" s="761" t="s">
        <v>436</v>
      </c>
      <c r="B31" s="761"/>
      <c r="C31" s="761"/>
    </row>
    <row r="32" spans="1:8" ht="14.25" customHeight="1">
      <c r="A32" s="761" t="s">
        <v>437</v>
      </c>
      <c r="B32" s="761"/>
      <c r="C32" s="761"/>
      <c r="D32" s="761"/>
      <c r="E32" s="761"/>
      <c r="F32" s="761"/>
      <c r="G32" s="761"/>
      <c r="H32" s="761"/>
    </row>
    <row r="33" ht="14.25" customHeight="1">
      <c r="A33" s="7" t="s">
        <v>16</v>
      </c>
    </row>
    <row r="36" spans="3:4" ht="20.25" customHeight="1">
      <c r="C36" s="760" t="s">
        <v>34</v>
      </c>
      <c r="D36" s="760"/>
    </row>
  </sheetData>
  <sheetProtection/>
  <mergeCells count="7">
    <mergeCell ref="A2:H2"/>
    <mergeCell ref="A32:H32"/>
    <mergeCell ref="C36:D36"/>
    <mergeCell ref="A3:H3"/>
    <mergeCell ref="A30:C30"/>
    <mergeCell ref="A31:C31"/>
    <mergeCell ref="A29:H29"/>
  </mergeCells>
  <hyperlinks>
    <hyperlink ref="A1" r:id="rId1" display="http://kayham.erciyes.edu.tr/"/>
  </hyperlinks>
  <printOptions/>
  <pageMargins left="0.75" right="0.75" top="1" bottom="1" header="0.5" footer="0.5"/>
  <pageSetup horizontalDpi="600" verticalDpi="600" orientation="landscape" paperSize="9" r:id="rId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selection activeCell="A3" sqref="A3:J3"/>
    </sheetView>
  </sheetViews>
  <sheetFormatPr defaultColWidth="9.140625" defaultRowHeight="12.75"/>
  <cols>
    <col min="1" max="1" width="11.8515625" style="0" customWidth="1"/>
    <col min="2" max="2" width="13.57421875" style="0" customWidth="1"/>
    <col min="3" max="3" width="15.421875" style="120" customWidth="1"/>
    <col min="4" max="4" width="14.8515625" style="0" customWidth="1"/>
    <col min="5" max="5" width="14.57421875" style="120" customWidth="1"/>
    <col min="6" max="6" width="17.57421875" style="0" customWidth="1"/>
    <col min="7" max="7" width="14.7109375" style="120" customWidth="1"/>
    <col min="8" max="8" width="14.7109375" style="0" customWidth="1"/>
    <col min="9" max="9" width="13.8515625" style="0" customWidth="1"/>
    <col min="10" max="10" width="12.421875" style="0" customWidth="1"/>
  </cols>
  <sheetData>
    <row r="1" spans="1:10" s="73" customFormat="1" ht="15.75" customHeight="1" thickBot="1">
      <c r="A1" s="210" t="s">
        <v>41</v>
      </c>
      <c r="J1" s="226" t="s">
        <v>42</v>
      </c>
    </row>
    <row r="2" spans="1:10" ht="21" customHeight="1" thickBot="1" thickTop="1">
      <c r="A2" s="764" t="s">
        <v>372</v>
      </c>
      <c r="B2" s="765"/>
      <c r="C2" s="765"/>
      <c r="D2" s="765"/>
      <c r="E2" s="765"/>
      <c r="F2" s="765"/>
      <c r="G2" s="765"/>
      <c r="H2" s="765"/>
      <c r="I2" s="765"/>
      <c r="J2" s="766"/>
    </row>
    <row r="3" spans="1:10" ht="47.25" customHeight="1" thickBot="1">
      <c r="A3" s="783" t="s">
        <v>373</v>
      </c>
      <c r="B3" s="784"/>
      <c r="C3" s="784"/>
      <c r="D3" s="784"/>
      <c r="E3" s="784"/>
      <c r="F3" s="784"/>
      <c r="G3" s="784"/>
      <c r="H3" s="784"/>
      <c r="I3" s="784"/>
      <c r="J3" s="785"/>
    </row>
    <row r="4" spans="1:10" ht="53.25" customHeight="1" thickBot="1">
      <c r="A4" s="8" t="s">
        <v>15</v>
      </c>
      <c r="B4" s="33" t="s">
        <v>14</v>
      </c>
      <c r="C4" s="34" t="s">
        <v>290</v>
      </c>
      <c r="D4" s="35" t="s">
        <v>291</v>
      </c>
      <c r="E4" s="35" t="s">
        <v>292</v>
      </c>
      <c r="F4" s="35" t="s">
        <v>293</v>
      </c>
      <c r="G4" s="35" t="s">
        <v>294</v>
      </c>
      <c r="H4" s="35" t="s">
        <v>295</v>
      </c>
      <c r="I4" s="35" t="s">
        <v>296</v>
      </c>
      <c r="J4" s="36" t="s">
        <v>345</v>
      </c>
    </row>
    <row r="5" spans="1:11" ht="18.75" customHeight="1">
      <c r="A5" s="773">
        <v>2007</v>
      </c>
      <c r="B5" s="586" t="s">
        <v>0</v>
      </c>
      <c r="C5" s="331">
        <v>92545</v>
      </c>
      <c r="D5" s="332">
        <v>91222</v>
      </c>
      <c r="E5" s="332">
        <v>84232</v>
      </c>
      <c r="F5" s="332">
        <v>4437</v>
      </c>
      <c r="G5" s="332">
        <v>327</v>
      </c>
      <c r="H5" s="332">
        <v>2958</v>
      </c>
      <c r="I5" s="332">
        <v>-732</v>
      </c>
      <c r="J5" s="333">
        <v>1323</v>
      </c>
      <c r="K5" s="120"/>
    </row>
    <row r="6" spans="1:11" ht="18.75" customHeight="1">
      <c r="A6" s="774"/>
      <c r="B6" s="587" t="s">
        <v>1</v>
      </c>
      <c r="C6" s="28">
        <v>171895</v>
      </c>
      <c r="D6" s="99">
        <v>167914</v>
      </c>
      <c r="E6" s="99">
        <v>159855</v>
      </c>
      <c r="F6" s="99">
        <v>6471</v>
      </c>
      <c r="G6" s="99">
        <v>573</v>
      </c>
      <c r="H6" s="99">
        <v>5532</v>
      </c>
      <c r="I6" s="99">
        <v>-4517</v>
      </c>
      <c r="J6" s="100">
        <v>3981</v>
      </c>
      <c r="K6" s="120"/>
    </row>
    <row r="7" spans="1:11" ht="18.75" customHeight="1">
      <c r="A7" s="774"/>
      <c r="B7" s="587" t="s">
        <v>2</v>
      </c>
      <c r="C7" s="28">
        <v>253527</v>
      </c>
      <c r="D7" s="32" t="s">
        <v>13</v>
      </c>
      <c r="E7" s="99">
        <v>209266</v>
      </c>
      <c r="F7" s="99">
        <v>18660</v>
      </c>
      <c r="G7" s="99">
        <v>249</v>
      </c>
      <c r="H7" s="99">
        <v>30004</v>
      </c>
      <c r="I7" s="99">
        <v>-4652</v>
      </c>
      <c r="J7" s="334" t="s">
        <v>13</v>
      </c>
      <c r="K7" s="120"/>
    </row>
    <row r="8" spans="1:11" ht="18.75" customHeight="1">
      <c r="A8" s="774"/>
      <c r="B8" s="587" t="s">
        <v>3</v>
      </c>
      <c r="C8" s="28">
        <v>301687</v>
      </c>
      <c r="D8" s="99">
        <v>289640</v>
      </c>
      <c r="E8" s="99">
        <v>249505</v>
      </c>
      <c r="F8" s="99">
        <v>13005</v>
      </c>
      <c r="G8" s="99">
        <v>479</v>
      </c>
      <c r="H8" s="99">
        <v>31260</v>
      </c>
      <c r="I8" s="99">
        <v>-4609</v>
      </c>
      <c r="J8" s="100">
        <v>12047</v>
      </c>
      <c r="K8" s="120"/>
    </row>
    <row r="9" spans="1:11" ht="18.75" customHeight="1">
      <c r="A9" s="774"/>
      <c r="B9" s="587" t="s">
        <v>4</v>
      </c>
      <c r="C9" s="28">
        <v>399451</v>
      </c>
      <c r="D9" s="99">
        <v>385023</v>
      </c>
      <c r="E9" s="99">
        <v>337461</v>
      </c>
      <c r="F9" s="99">
        <v>15657</v>
      </c>
      <c r="G9" s="99">
        <v>1419</v>
      </c>
      <c r="H9" s="99">
        <v>35033</v>
      </c>
      <c r="I9" s="99">
        <v>-4547</v>
      </c>
      <c r="J9" s="100">
        <v>14428</v>
      </c>
      <c r="K9" s="120"/>
    </row>
    <row r="10" spans="1:11" ht="18.75" customHeight="1">
      <c r="A10" s="774"/>
      <c r="B10" s="587" t="s">
        <v>5</v>
      </c>
      <c r="C10" s="28">
        <v>465177</v>
      </c>
      <c r="D10" s="99">
        <v>448607</v>
      </c>
      <c r="E10" s="99">
        <v>393310</v>
      </c>
      <c r="F10" s="99">
        <v>19299</v>
      </c>
      <c r="G10" s="99">
        <v>1654</v>
      </c>
      <c r="H10" s="99">
        <v>38924</v>
      </c>
      <c r="I10" s="99">
        <v>-4580</v>
      </c>
      <c r="J10" s="100">
        <v>16570</v>
      </c>
      <c r="K10" s="120"/>
    </row>
    <row r="11" spans="1:11" ht="18.75" customHeight="1">
      <c r="A11" s="774"/>
      <c r="B11" s="587" t="s">
        <v>6</v>
      </c>
      <c r="C11" s="28">
        <v>553768</v>
      </c>
      <c r="D11" s="99">
        <v>535509</v>
      </c>
      <c r="E11" s="99">
        <v>469267</v>
      </c>
      <c r="F11" s="99">
        <v>22216</v>
      </c>
      <c r="G11" s="99">
        <v>1904</v>
      </c>
      <c r="H11" s="99">
        <v>42969</v>
      </c>
      <c r="I11" s="99">
        <v>-847</v>
      </c>
      <c r="J11" s="100">
        <v>18259</v>
      </c>
      <c r="K11" s="120"/>
    </row>
    <row r="12" spans="1:11" ht="18.75" customHeight="1">
      <c r="A12" s="774"/>
      <c r="B12" s="587" t="s">
        <v>7</v>
      </c>
      <c r="C12" s="28">
        <v>669854</v>
      </c>
      <c r="D12" s="99">
        <v>649648</v>
      </c>
      <c r="E12" s="99">
        <v>575003</v>
      </c>
      <c r="F12" s="99">
        <v>25490</v>
      </c>
      <c r="G12" s="99">
        <v>2204</v>
      </c>
      <c r="H12" s="99">
        <v>46643</v>
      </c>
      <c r="I12" s="99">
        <v>308</v>
      </c>
      <c r="J12" s="100">
        <v>20206</v>
      </c>
      <c r="K12" s="120"/>
    </row>
    <row r="13" spans="1:11" ht="18.75" customHeight="1">
      <c r="A13" s="774"/>
      <c r="B13" s="587" t="s">
        <v>8</v>
      </c>
      <c r="C13" s="28">
        <v>733643</v>
      </c>
      <c r="D13" s="99">
        <v>711851</v>
      </c>
      <c r="E13" s="99">
        <v>629422</v>
      </c>
      <c r="F13" s="99">
        <v>28402</v>
      </c>
      <c r="G13" s="99">
        <v>2346</v>
      </c>
      <c r="H13" s="99">
        <v>51355</v>
      </c>
      <c r="I13" s="99">
        <v>326</v>
      </c>
      <c r="J13" s="100">
        <v>21792</v>
      </c>
      <c r="K13" s="120"/>
    </row>
    <row r="14" spans="1:11" ht="18.75" customHeight="1">
      <c r="A14" s="774"/>
      <c r="B14" s="587" t="s">
        <v>9</v>
      </c>
      <c r="C14" s="28">
        <v>818960</v>
      </c>
      <c r="D14" s="99">
        <v>789779</v>
      </c>
      <c r="E14" s="99">
        <v>699604</v>
      </c>
      <c r="F14" s="99">
        <v>31229</v>
      </c>
      <c r="G14" s="99">
        <v>2652</v>
      </c>
      <c r="H14" s="99">
        <v>55991</v>
      </c>
      <c r="I14" s="99">
        <v>303</v>
      </c>
      <c r="J14" s="100">
        <v>29181</v>
      </c>
      <c r="K14" s="120"/>
    </row>
    <row r="15" spans="1:11" ht="18.75" customHeight="1">
      <c r="A15" s="774"/>
      <c r="B15" s="587" t="s">
        <v>10</v>
      </c>
      <c r="C15" s="28">
        <v>937484</v>
      </c>
      <c r="D15" s="99">
        <v>905748</v>
      </c>
      <c r="E15" s="99">
        <v>807040</v>
      </c>
      <c r="F15" s="99">
        <v>34410</v>
      </c>
      <c r="G15" s="99">
        <v>2941</v>
      </c>
      <c r="H15" s="99">
        <v>61034</v>
      </c>
      <c r="I15" s="99">
        <v>323</v>
      </c>
      <c r="J15" s="100">
        <v>31736</v>
      </c>
      <c r="K15" s="120"/>
    </row>
    <row r="16" spans="1:11" ht="18.75" customHeight="1" thickBot="1">
      <c r="A16" s="786"/>
      <c r="B16" s="588" t="s">
        <v>11</v>
      </c>
      <c r="C16" s="327">
        <v>1024829</v>
      </c>
      <c r="D16" s="335">
        <v>991515</v>
      </c>
      <c r="E16" s="335">
        <v>884503</v>
      </c>
      <c r="F16" s="335">
        <v>37904</v>
      </c>
      <c r="G16" s="336" t="s">
        <v>13</v>
      </c>
      <c r="H16" s="335">
        <v>65747</v>
      </c>
      <c r="I16" s="335">
        <v>3361</v>
      </c>
      <c r="J16" s="337">
        <v>33314</v>
      </c>
      <c r="K16" s="120"/>
    </row>
    <row r="17" spans="1:11" ht="18.75" customHeight="1">
      <c r="A17" s="773">
        <v>2008</v>
      </c>
      <c r="B17" s="586" t="s">
        <v>0</v>
      </c>
      <c r="C17" s="27">
        <v>109756</v>
      </c>
      <c r="D17" s="82">
        <v>108591</v>
      </c>
      <c r="E17" s="82">
        <v>100661</v>
      </c>
      <c r="F17" s="82">
        <v>3603</v>
      </c>
      <c r="G17" s="82">
        <v>113</v>
      </c>
      <c r="H17" s="82">
        <v>4225</v>
      </c>
      <c r="I17" s="82">
        <v>-11</v>
      </c>
      <c r="J17" s="83">
        <v>1165</v>
      </c>
      <c r="K17" s="120"/>
    </row>
    <row r="18" spans="1:11" ht="18.75" customHeight="1">
      <c r="A18" s="774"/>
      <c r="B18" s="587" t="s">
        <v>1</v>
      </c>
      <c r="C18" s="28">
        <v>208386</v>
      </c>
      <c r="D18" s="99">
        <v>198761</v>
      </c>
      <c r="E18" s="99">
        <v>184610</v>
      </c>
      <c r="F18" s="99">
        <v>6024</v>
      </c>
      <c r="G18" s="99">
        <v>380</v>
      </c>
      <c r="H18" s="99">
        <v>7746</v>
      </c>
      <c r="I18" s="99">
        <v>1</v>
      </c>
      <c r="J18" s="100">
        <v>9625</v>
      </c>
      <c r="K18" s="120"/>
    </row>
    <row r="19" spans="1:11" ht="18.75" customHeight="1">
      <c r="A19" s="774"/>
      <c r="B19" s="587" t="s">
        <v>2</v>
      </c>
      <c r="C19" s="28">
        <v>260594</v>
      </c>
      <c r="D19" s="99">
        <v>252426</v>
      </c>
      <c r="E19" s="99">
        <v>231571</v>
      </c>
      <c r="F19" s="99">
        <v>8097</v>
      </c>
      <c r="G19" s="99">
        <v>529</v>
      </c>
      <c r="H19" s="99">
        <v>12224</v>
      </c>
      <c r="I19" s="99">
        <v>5</v>
      </c>
      <c r="J19" s="100">
        <v>8168</v>
      </c>
      <c r="K19" s="120"/>
    </row>
    <row r="20" spans="1:10" ht="18.75" customHeight="1">
      <c r="A20" s="774"/>
      <c r="B20" s="587" t="s">
        <v>3</v>
      </c>
      <c r="C20" s="28">
        <v>346872</v>
      </c>
      <c r="D20" s="99">
        <v>330019</v>
      </c>
      <c r="E20" s="99">
        <v>301304</v>
      </c>
      <c r="F20" s="99">
        <v>10466</v>
      </c>
      <c r="G20" s="99">
        <v>723</v>
      </c>
      <c r="H20" s="99">
        <v>17493</v>
      </c>
      <c r="I20" s="99">
        <v>33</v>
      </c>
      <c r="J20" s="100">
        <v>16853</v>
      </c>
    </row>
    <row r="21" spans="1:11" ht="18.75" customHeight="1">
      <c r="A21" s="774"/>
      <c r="B21" s="587" t="s">
        <v>4</v>
      </c>
      <c r="C21" s="28">
        <v>462141</v>
      </c>
      <c r="D21" s="99">
        <v>442242</v>
      </c>
      <c r="E21" s="99">
        <v>405064</v>
      </c>
      <c r="F21" s="99">
        <v>12976</v>
      </c>
      <c r="G21" s="99">
        <v>834</v>
      </c>
      <c r="H21" s="99">
        <v>23130</v>
      </c>
      <c r="I21" s="99">
        <v>238</v>
      </c>
      <c r="J21" s="100">
        <v>19899</v>
      </c>
      <c r="K21" s="120"/>
    </row>
    <row r="22" spans="1:11" ht="18.75" customHeight="1">
      <c r="A22" s="774"/>
      <c r="B22" s="587" t="s">
        <v>5</v>
      </c>
      <c r="C22" s="28">
        <v>525675</v>
      </c>
      <c r="D22" s="99">
        <v>503462</v>
      </c>
      <c r="E22" s="99">
        <v>458088</v>
      </c>
      <c r="F22" s="99">
        <v>15322</v>
      </c>
      <c r="G22" s="99">
        <v>843</v>
      </c>
      <c r="H22" s="99">
        <v>28472</v>
      </c>
      <c r="I22" s="99">
        <v>737</v>
      </c>
      <c r="J22" s="100">
        <v>22213</v>
      </c>
      <c r="K22" s="120"/>
    </row>
    <row r="23" spans="1:11" ht="18.75" customHeight="1">
      <c r="A23" s="774"/>
      <c r="B23" s="587" t="s">
        <v>6</v>
      </c>
      <c r="C23" s="28">
        <v>613288</v>
      </c>
      <c r="D23" s="99">
        <v>588460</v>
      </c>
      <c r="E23" s="99">
        <v>534178</v>
      </c>
      <c r="F23" s="99">
        <v>17590</v>
      </c>
      <c r="G23" s="99">
        <v>812</v>
      </c>
      <c r="H23" s="99">
        <v>34780</v>
      </c>
      <c r="I23" s="99">
        <v>1100</v>
      </c>
      <c r="J23" s="100">
        <v>24828</v>
      </c>
      <c r="K23" s="120"/>
    </row>
    <row r="24" spans="1:11" ht="18.75" customHeight="1">
      <c r="A24" s="774"/>
      <c r="B24" s="587" t="s">
        <v>7</v>
      </c>
      <c r="C24" s="28">
        <v>757023</v>
      </c>
      <c r="D24" s="99">
        <v>730429</v>
      </c>
      <c r="E24" s="99">
        <v>668645</v>
      </c>
      <c r="F24" s="99">
        <v>19943</v>
      </c>
      <c r="G24" s="99">
        <v>833</v>
      </c>
      <c r="H24" s="99">
        <v>39824</v>
      </c>
      <c r="I24" s="99">
        <v>1184</v>
      </c>
      <c r="J24" s="100">
        <v>26594</v>
      </c>
      <c r="K24" s="120"/>
    </row>
    <row r="25" spans="1:11" ht="18.75" customHeight="1">
      <c r="A25" s="774"/>
      <c r="B25" s="587" t="s">
        <v>8</v>
      </c>
      <c r="C25" s="28">
        <v>836139</v>
      </c>
      <c r="D25" s="99">
        <v>806702</v>
      </c>
      <c r="E25" s="99">
        <v>736445</v>
      </c>
      <c r="F25" s="99">
        <v>22744</v>
      </c>
      <c r="G25" s="99">
        <v>924</v>
      </c>
      <c r="H25" s="99">
        <v>45219</v>
      </c>
      <c r="I25" s="99">
        <v>1370</v>
      </c>
      <c r="J25" s="100">
        <v>29437</v>
      </c>
      <c r="K25" s="120"/>
    </row>
    <row r="26" spans="1:11" ht="18.75" customHeight="1">
      <c r="A26" s="774"/>
      <c r="B26" s="587" t="s">
        <v>9</v>
      </c>
      <c r="C26" s="28">
        <v>924120</v>
      </c>
      <c r="D26" s="99">
        <v>885430</v>
      </c>
      <c r="E26" s="99">
        <v>808269</v>
      </c>
      <c r="F26" s="99">
        <v>25109</v>
      </c>
      <c r="G26" s="99">
        <v>892</v>
      </c>
      <c r="H26" s="99">
        <v>49511</v>
      </c>
      <c r="I26" s="99">
        <v>1649</v>
      </c>
      <c r="J26" s="100">
        <v>38690</v>
      </c>
      <c r="K26" s="120"/>
    </row>
    <row r="27" spans="1:11" ht="18.75" customHeight="1">
      <c r="A27" s="774"/>
      <c r="B27" s="587" t="s">
        <v>10</v>
      </c>
      <c r="C27" s="28">
        <v>1035039</v>
      </c>
      <c r="D27" s="99">
        <v>992169</v>
      </c>
      <c r="E27" s="99">
        <v>907477</v>
      </c>
      <c r="F27" s="99">
        <v>27354</v>
      </c>
      <c r="G27" s="99">
        <v>273</v>
      </c>
      <c r="H27" s="99">
        <v>55154</v>
      </c>
      <c r="I27" s="99">
        <v>1911</v>
      </c>
      <c r="J27" s="100">
        <v>42870</v>
      </c>
      <c r="K27" s="120"/>
    </row>
    <row r="28" spans="1:11" ht="18.75" customHeight="1" thickBot="1">
      <c r="A28" s="774"/>
      <c r="B28" s="588" t="s">
        <v>11</v>
      </c>
      <c r="C28" s="327">
        <v>1095744</v>
      </c>
      <c r="D28" s="335">
        <v>1050488</v>
      </c>
      <c r="E28" s="335">
        <v>965734</v>
      </c>
      <c r="F28" s="335">
        <v>29816</v>
      </c>
      <c r="G28" s="335">
        <v>279</v>
      </c>
      <c r="H28" s="335">
        <v>52635</v>
      </c>
      <c r="I28" s="335">
        <v>2024</v>
      </c>
      <c r="J28" s="337">
        <v>45256</v>
      </c>
      <c r="K28" s="120"/>
    </row>
    <row r="29" spans="1:11" ht="18.75" customHeight="1">
      <c r="A29" s="770">
        <v>2009</v>
      </c>
      <c r="B29" s="586" t="s">
        <v>0</v>
      </c>
      <c r="C29" s="27">
        <v>105112</v>
      </c>
      <c r="D29" s="82">
        <v>103656</v>
      </c>
      <c r="E29" s="82">
        <v>93633</v>
      </c>
      <c r="F29" s="82">
        <v>3685</v>
      </c>
      <c r="G29" s="59" t="s">
        <v>13</v>
      </c>
      <c r="H29" s="82">
        <v>6076</v>
      </c>
      <c r="I29" s="82">
        <v>262</v>
      </c>
      <c r="J29" s="83">
        <v>1456</v>
      </c>
      <c r="K29" s="120"/>
    </row>
    <row r="30" spans="1:11" ht="18.75" customHeight="1">
      <c r="A30" s="771"/>
      <c r="B30" s="587" t="s">
        <v>1</v>
      </c>
      <c r="C30" s="26">
        <v>198892</v>
      </c>
      <c r="D30" s="79">
        <v>193626</v>
      </c>
      <c r="E30" s="79">
        <v>175948</v>
      </c>
      <c r="F30" s="79">
        <v>5854</v>
      </c>
      <c r="G30" s="32" t="s">
        <v>13</v>
      </c>
      <c r="H30" s="79">
        <v>11468</v>
      </c>
      <c r="I30" s="79">
        <v>356</v>
      </c>
      <c r="J30" s="100">
        <v>5266</v>
      </c>
      <c r="K30" s="120"/>
    </row>
    <row r="31" spans="1:11" ht="18.75" customHeight="1">
      <c r="A31" s="771"/>
      <c r="B31" s="587" t="s">
        <v>2</v>
      </c>
      <c r="C31" s="26">
        <v>266128</v>
      </c>
      <c r="D31" s="79">
        <v>252985</v>
      </c>
      <c r="E31" s="79">
        <v>226717</v>
      </c>
      <c r="F31" s="79">
        <v>8522</v>
      </c>
      <c r="G31" s="79">
        <v>1</v>
      </c>
      <c r="H31" s="79">
        <v>17317</v>
      </c>
      <c r="I31" s="79">
        <v>428</v>
      </c>
      <c r="J31" s="100">
        <v>13143</v>
      </c>
      <c r="K31" s="120"/>
    </row>
    <row r="32" spans="1:11" ht="18.75" customHeight="1">
      <c r="A32" s="771"/>
      <c r="B32" s="587" t="s">
        <v>3</v>
      </c>
      <c r="C32" s="26">
        <v>333941</v>
      </c>
      <c r="D32" s="79">
        <v>318425</v>
      </c>
      <c r="E32" s="79">
        <v>283395</v>
      </c>
      <c r="F32" s="79">
        <v>11135</v>
      </c>
      <c r="G32" s="79">
        <v>1</v>
      </c>
      <c r="H32" s="79">
        <v>22834</v>
      </c>
      <c r="I32" s="79">
        <v>1060</v>
      </c>
      <c r="J32" s="80">
        <v>15516</v>
      </c>
      <c r="K32" s="120"/>
    </row>
    <row r="33" spans="1:11" ht="18.75" customHeight="1">
      <c r="A33" s="771"/>
      <c r="B33" s="587" t="s">
        <v>4</v>
      </c>
      <c r="C33" s="26">
        <v>433105</v>
      </c>
      <c r="D33" s="79">
        <v>412384</v>
      </c>
      <c r="E33" s="79">
        <v>369713</v>
      </c>
      <c r="F33" s="79">
        <v>13130</v>
      </c>
      <c r="G33" s="79">
        <v>1</v>
      </c>
      <c r="H33" s="79">
        <v>28277</v>
      </c>
      <c r="I33" s="79">
        <v>1263</v>
      </c>
      <c r="J33" s="80">
        <v>20721</v>
      </c>
      <c r="K33" s="120"/>
    </row>
    <row r="34" spans="1:11" ht="18.75" customHeight="1">
      <c r="A34" s="771"/>
      <c r="B34" s="587" t="s">
        <v>5</v>
      </c>
      <c r="C34" s="26">
        <v>502572</v>
      </c>
      <c r="D34" s="79">
        <v>480843</v>
      </c>
      <c r="E34" s="99">
        <v>427830</v>
      </c>
      <c r="F34" s="99">
        <v>15598</v>
      </c>
      <c r="G34" s="99">
        <v>8</v>
      </c>
      <c r="H34" s="99">
        <v>35792</v>
      </c>
      <c r="I34" s="99">
        <v>1615</v>
      </c>
      <c r="J34" s="100">
        <v>21729</v>
      </c>
      <c r="K34" s="120"/>
    </row>
    <row r="35" spans="1:10" ht="18.75" customHeight="1">
      <c r="A35" s="771"/>
      <c r="B35" s="587" t="s">
        <v>6</v>
      </c>
      <c r="C35" s="75">
        <v>595906</v>
      </c>
      <c r="D35" s="74">
        <v>570469</v>
      </c>
      <c r="E35" s="74">
        <v>507349</v>
      </c>
      <c r="F35" s="74">
        <v>18173</v>
      </c>
      <c r="G35" s="74">
        <v>10</v>
      </c>
      <c r="H35" s="74">
        <v>42841</v>
      </c>
      <c r="I35" s="74">
        <v>2096</v>
      </c>
      <c r="J35" s="77">
        <v>25437</v>
      </c>
    </row>
    <row r="36" spans="1:10" ht="18.75" customHeight="1">
      <c r="A36" s="771"/>
      <c r="B36" s="587" t="s">
        <v>7</v>
      </c>
      <c r="C36" s="75">
        <v>732474</v>
      </c>
      <c r="D36" s="74">
        <v>705108</v>
      </c>
      <c r="E36" s="74">
        <v>631987</v>
      </c>
      <c r="F36" s="74">
        <v>21453</v>
      </c>
      <c r="G36" s="74">
        <v>10</v>
      </c>
      <c r="H36" s="74">
        <v>49476</v>
      </c>
      <c r="I36" s="74">
        <v>2182</v>
      </c>
      <c r="J36" s="77">
        <v>27366</v>
      </c>
    </row>
    <row r="37" spans="1:10" ht="18.75" customHeight="1">
      <c r="A37" s="771"/>
      <c r="B37" s="587" t="s">
        <v>8</v>
      </c>
      <c r="C37" s="75">
        <v>817170</v>
      </c>
      <c r="D37" s="74">
        <v>785629</v>
      </c>
      <c r="E37" s="74">
        <v>702670</v>
      </c>
      <c r="F37" s="74">
        <v>24433</v>
      </c>
      <c r="G37" s="74">
        <v>16</v>
      </c>
      <c r="H37" s="74">
        <v>56066</v>
      </c>
      <c r="I37" s="74">
        <v>2444</v>
      </c>
      <c r="J37" s="77">
        <v>31541</v>
      </c>
    </row>
    <row r="38" spans="1:10" ht="18.75" customHeight="1">
      <c r="A38" s="771"/>
      <c r="B38" s="587" t="s">
        <v>9</v>
      </c>
      <c r="C38" s="26">
        <v>895495</v>
      </c>
      <c r="D38" s="79">
        <v>860673</v>
      </c>
      <c r="E38" s="79">
        <v>765726</v>
      </c>
      <c r="F38" s="79">
        <v>28021</v>
      </c>
      <c r="G38" s="79">
        <v>19</v>
      </c>
      <c r="H38" s="79">
        <v>64050</v>
      </c>
      <c r="I38" s="79">
        <v>2857</v>
      </c>
      <c r="J38" s="80">
        <v>34822</v>
      </c>
    </row>
    <row r="39" spans="1:10" ht="18.75" customHeight="1">
      <c r="A39" s="771"/>
      <c r="B39" s="587" t="s">
        <v>10</v>
      </c>
      <c r="C39" s="26">
        <v>1027121</v>
      </c>
      <c r="D39" s="79">
        <v>982072</v>
      </c>
      <c r="E39" s="79">
        <v>876468</v>
      </c>
      <c r="F39" s="79">
        <v>30853</v>
      </c>
      <c r="G39" s="79">
        <v>40</v>
      </c>
      <c r="H39" s="79">
        <v>71652</v>
      </c>
      <c r="I39" s="79">
        <v>3059</v>
      </c>
      <c r="J39" s="80">
        <v>45049</v>
      </c>
    </row>
    <row r="40" spans="1:10" ht="18.75" customHeight="1" thickBot="1">
      <c r="A40" s="771"/>
      <c r="B40" s="588" t="s">
        <v>11</v>
      </c>
      <c r="C40" s="330">
        <v>1161379</v>
      </c>
      <c r="D40" s="338">
        <v>1114019</v>
      </c>
      <c r="E40" s="338">
        <v>993221</v>
      </c>
      <c r="F40" s="338">
        <v>34463</v>
      </c>
      <c r="G40" s="338">
        <v>37</v>
      </c>
      <c r="H40" s="338">
        <v>82721</v>
      </c>
      <c r="I40" s="338">
        <v>3577</v>
      </c>
      <c r="J40" s="339">
        <v>47360</v>
      </c>
    </row>
    <row r="41" spans="1:10" ht="18.75" customHeight="1">
      <c r="A41" s="773">
        <v>2010</v>
      </c>
      <c r="B41" s="586" t="s">
        <v>0</v>
      </c>
      <c r="C41" s="27">
        <v>143351</v>
      </c>
      <c r="D41" s="82">
        <v>141336</v>
      </c>
      <c r="E41" s="82">
        <v>129020</v>
      </c>
      <c r="F41" s="82">
        <v>5463</v>
      </c>
      <c r="G41" s="59" t="s">
        <v>13</v>
      </c>
      <c r="H41" s="82">
        <v>6713</v>
      </c>
      <c r="I41" s="82">
        <v>140</v>
      </c>
      <c r="J41" s="83">
        <v>2015</v>
      </c>
    </row>
    <row r="42" spans="1:10" ht="18.75" customHeight="1">
      <c r="A42" s="774"/>
      <c r="B42" s="587" t="s">
        <v>1</v>
      </c>
      <c r="C42" s="26">
        <v>262284</v>
      </c>
      <c r="D42" s="79">
        <v>256116</v>
      </c>
      <c r="E42" s="79">
        <v>234370</v>
      </c>
      <c r="F42" s="79">
        <v>8714</v>
      </c>
      <c r="G42" s="32" t="s">
        <v>13</v>
      </c>
      <c r="H42" s="79">
        <v>12834</v>
      </c>
      <c r="I42" s="79">
        <v>198</v>
      </c>
      <c r="J42" s="100">
        <v>6168</v>
      </c>
    </row>
    <row r="43" spans="1:10" ht="18.75" customHeight="1">
      <c r="A43" s="774"/>
      <c r="B43" s="587" t="s">
        <v>2</v>
      </c>
      <c r="C43" s="75">
        <v>372859</v>
      </c>
      <c r="D43" s="74">
        <v>357296</v>
      </c>
      <c r="E43" s="74">
        <v>324506</v>
      </c>
      <c r="F43" s="74">
        <v>11857</v>
      </c>
      <c r="G43" s="61" t="s">
        <v>13</v>
      </c>
      <c r="H43" s="74">
        <v>20602</v>
      </c>
      <c r="I43" s="74">
        <v>331</v>
      </c>
      <c r="J43" s="77">
        <v>15563</v>
      </c>
    </row>
    <row r="44" spans="1:10" ht="18.75" customHeight="1">
      <c r="A44" s="774"/>
      <c r="B44" s="587" t="s">
        <v>3</v>
      </c>
      <c r="C44" s="28">
        <v>457555</v>
      </c>
      <c r="D44" s="99">
        <v>438700</v>
      </c>
      <c r="E44" s="99">
        <v>394662</v>
      </c>
      <c r="F44" s="99">
        <v>15793</v>
      </c>
      <c r="G44" s="61" t="s">
        <v>13</v>
      </c>
      <c r="H44" s="99">
        <v>27624</v>
      </c>
      <c r="I44" s="99">
        <v>621</v>
      </c>
      <c r="J44" s="100">
        <v>18855</v>
      </c>
    </row>
    <row r="45" spans="1:10" ht="18.75" customHeight="1">
      <c r="A45" s="774"/>
      <c r="B45" s="587" t="s">
        <v>4</v>
      </c>
      <c r="C45" s="28">
        <v>591808</v>
      </c>
      <c r="D45" s="99">
        <v>568496</v>
      </c>
      <c r="E45" s="99">
        <v>513903</v>
      </c>
      <c r="F45" s="99">
        <v>19126</v>
      </c>
      <c r="G45" s="99">
        <v>2</v>
      </c>
      <c r="H45" s="99">
        <v>34213</v>
      </c>
      <c r="I45" s="99">
        <v>1252</v>
      </c>
      <c r="J45" s="100">
        <v>23312</v>
      </c>
    </row>
    <row r="46" spans="1:10" ht="18.75" customHeight="1">
      <c r="A46" s="774"/>
      <c r="B46" s="587" t="s">
        <v>5</v>
      </c>
      <c r="C46" s="28">
        <v>684447</v>
      </c>
      <c r="D46" s="99">
        <v>659328</v>
      </c>
      <c r="E46" s="99">
        <v>593977</v>
      </c>
      <c r="F46" s="99">
        <v>21988</v>
      </c>
      <c r="G46" s="99">
        <v>13</v>
      </c>
      <c r="H46" s="99">
        <v>41638</v>
      </c>
      <c r="I46" s="99">
        <v>1712</v>
      </c>
      <c r="J46" s="100">
        <v>25119</v>
      </c>
    </row>
    <row r="47" spans="1:10" ht="18.75" customHeight="1">
      <c r="A47" s="774"/>
      <c r="B47" s="587" t="s">
        <v>6</v>
      </c>
      <c r="C47" s="26">
        <v>782099</v>
      </c>
      <c r="D47" s="79">
        <v>751450</v>
      </c>
      <c r="E47" s="79">
        <v>676192</v>
      </c>
      <c r="F47" s="79">
        <v>25225</v>
      </c>
      <c r="G47" s="79">
        <v>13</v>
      </c>
      <c r="H47" s="79">
        <v>48080</v>
      </c>
      <c r="I47" s="79">
        <v>1940</v>
      </c>
      <c r="J47" s="100">
        <v>30649</v>
      </c>
    </row>
    <row r="48" spans="1:10" ht="18.75" customHeight="1">
      <c r="A48" s="774"/>
      <c r="B48" s="587" t="s">
        <v>7</v>
      </c>
      <c r="C48" s="26">
        <v>959569</v>
      </c>
      <c r="D48" s="79">
        <v>925791</v>
      </c>
      <c r="E48" s="79">
        <v>840321</v>
      </c>
      <c r="F48" s="79">
        <v>28418</v>
      </c>
      <c r="G48" s="79">
        <v>13</v>
      </c>
      <c r="H48" s="79">
        <v>54234</v>
      </c>
      <c r="I48" s="79">
        <v>2805</v>
      </c>
      <c r="J48" s="100">
        <v>33778</v>
      </c>
    </row>
    <row r="49" spans="1:10" ht="18.75" customHeight="1">
      <c r="A49" s="774"/>
      <c r="B49" s="587" t="s">
        <v>8</v>
      </c>
      <c r="C49" s="26">
        <v>1052782</v>
      </c>
      <c r="D49" s="79">
        <v>1016605</v>
      </c>
      <c r="E49" s="79">
        <v>922134</v>
      </c>
      <c r="F49" s="79">
        <v>31614</v>
      </c>
      <c r="G49" s="79">
        <v>13</v>
      </c>
      <c r="H49" s="79">
        <v>59369</v>
      </c>
      <c r="I49" s="79">
        <v>3475</v>
      </c>
      <c r="J49" s="100">
        <v>36177</v>
      </c>
    </row>
    <row r="50" spans="1:10" ht="18.75" customHeight="1">
      <c r="A50" s="774"/>
      <c r="B50" s="587" t="s">
        <v>9</v>
      </c>
      <c r="C50" s="26">
        <v>1154553</v>
      </c>
      <c r="D50" s="79">
        <v>1104788</v>
      </c>
      <c r="E50" s="79">
        <v>1001432</v>
      </c>
      <c r="F50" s="79">
        <v>34802</v>
      </c>
      <c r="G50" s="79">
        <v>14</v>
      </c>
      <c r="H50" s="79">
        <v>64890</v>
      </c>
      <c r="I50" s="79">
        <v>3650</v>
      </c>
      <c r="J50" s="80">
        <v>49765</v>
      </c>
    </row>
    <row r="51" spans="1:10" ht="18.75" customHeight="1">
      <c r="A51" s="774"/>
      <c r="B51" s="587" t="s">
        <v>10</v>
      </c>
      <c r="C51" s="26">
        <v>1317935</v>
      </c>
      <c r="D51" s="79">
        <v>1263355</v>
      </c>
      <c r="E51" s="79">
        <v>1150506</v>
      </c>
      <c r="F51" s="79">
        <v>39178</v>
      </c>
      <c r="G51" s="79">
        <v>33</v>
      </c>
      <c r="H51" s="79">
        <v>69259</v>
      </c>
      <c r="I51" s="79">
        <v>4379</v>
      </c>
      <c r="J51" s="80">
        <v>54580</v>
      </c>
    </row>
    <row r="52" spans="1:10" ht="18.75" customHeight="1" thickBot="1">
      <c r="A52" s="774"/>
      <c r="B52" s="588" t="s">
        <v>11</v>
      </c>
      <c r="C52" s="330">
        <v>1424104</v>
      </c>
      <c r="D52" s="338">
        <v>1366083</v>
      </c>
      <c r="E52" s="338">
        <v>1243374</v>
      </c>
      <c r="F52" s="338">
        <v>42742</v>
      </c>
      <c r="G52" s="338">
        <v>68</v>
      </c>
      <c r="H52" s="338">
        <v>75141</v>
      </c>
      <c r="I52" s="338">
        <v>4758</v>
      </c>
      <c r="J52" s="339">
        <v>58021</v>
      </c>
    </row>
    <row r="53" spans="1:10" ht="14.25" customHeight="1" thickTop="1">
      <c r="A53" s="787"/>
      <c r="B53" s="787"/>
      <c r="C53" s="787"/>
      <c r="D53" s="787"/>
      <c r="E53" s="787"/>
      <c r="F53" s="787"/>
      <c r="G53" s="787"/>
      <c r="H53" s="787"/>
      <c r="I53" s="787"/>
      <c r="J53" s="787"/>
    </row>
    <row r="54" spans="1:10" ht="14.25" customHeight="1">
      <c r="A54" s="741" t="s">
        <v>242</v>
      </c>
      <c r="B54" s="741"/>
      <c r="C54" s="741"/>
      <c r="D54" s="741"/>
      <c r="E54" s="741"/>
      <c r="F54" s="741"/>
      <c r="G54" s="741"/>
      <c r="H54" s="741"/>
      <c r="I54" s="741"/>
      <c r="J54" s="741"/>
    </row>
    <row r="55" spans="1:10" ht="14.25" customHeight="1">
      <c r="A55" s="761" t="s">
        <v>356</v>
      </c>
      <c r="B55" s="761"/>
      <c r="C55" s="761"/>
      <c r="D55" s="761"/>
      <c r="E55" s="761"/>
      <c r="F55" s="761"/>
      <c r="G55" s="761"/>
      <c r="H55" s="761"/>
      <c r="I55" s="761"/>
      <c r="J55" s="761"/>
    </row>
    <row r="56" spans="1:10" ht="14.25" customHeight="1">
      <c r="A56" s="775" t="s">
        <v>357</v>
      </c>
      <c r="B56" s="761"/>
      <c r="C56" s="761"/>
      <c r="D56" s="761"/>
      <c r="E56" s="761"/>
      <c r="F56" s="761"/>
      <c r="G56" s="761"/>
      <c r="H56" s="761"/>
      <c r="I56" s="761"/>
      <c r="J56" s="211"/>
    </row>
    <row r="57" spans="1:10" ht="14.25" customHeight="1">
      <c r="A57" s="761" t="s">
        <v>16</v>
      </c>
      <c r="B57" s="761"/>
      <c r="C57" s="761"/>
      <c r="D57" s="761"/>
      <c r="E57" s="761"/>
      <c r="F57" s="761"/>
      <c r="G57" s="761"/>
      <c r="H57" s="761"/>
      <c r="I57" s="761"/>
      <c r="J57" s="761"/>
    </row>
    <row r="58" spans="1:9" ht="12.75">
      <c r="A58" s="179"/>
      <c r="B58" s="179"/>
      <c r="C58" s="179"/>
      <c r="D58" s="179"/>
      <c r="E58" s="179"/>
      <c r="F58" s="179"/>
      <c r="G58" s="179"/>
      <c r="H58" s="179"/>
      <c r="I58" s="179"/>
    </row>
    <row r="59" spans="5:7" ht="12.75">
      <c r="E59"/>
      <c r="G59"/>
    </row>
    <row r="60" spans="5:7" ht="12.75">
      <c r="E60"/>
      <c r="F60" s="760" t="s">
        <v>34</v>
      </c>
      <c r="G60" s="760"/>
    </row>
    <row r="61" spans="5:7" ht="12.75">
      <c r="E61"/>
      <c r="G61"/>
    </row>
    <row r="62" spans="5:7" ht="12.75">
      <c r="E62"/>
      <c r="F62" s="120"/>
      <c r="G62"/>
    </row>
  </sheetData>
  <sheetProtection/>
  <mergeCells count="12">
    <mergeCell ref="A54:J54"/>
    <mergeCell ref="A55:J55"/>
    <mergeCell ref="A56:I56"/>
    <mergeCell ref="A57:J57"/>
    <mergeCell ref="F60:G60"/>
    <mergeCell ref="A53:J53"/>
    <mergeCell ref="A2:J2"/>
    <mergeCell ref="A3:J3"/>
    <mergeCell ref="A5:A16"/>
    <mergeCell ref="A17:A28"/>
    <mergeCell ref="A29:A40"/>
    <mergeCell ref="A41:A52"/>
  </mergeCells>
  <printOptions/>
  <pageMargins left="0.59" right="0.25" top="0.41" bottom="0.21" header="0.3" footer="0.17"/>
  <pageSetup horizontalDpi="600" verticalDpi="600" orientation="landscape" paperSize="9" scale="52" r:id="rId2"/>
  <colBreaks count="1" manualBreakCount="1">
    <brk id="10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34"/>
  <sheetViews>
    <sheetView zoomScalePageLayoutView="0" workbookViewId="0" topLeftCell="A1">
      <selection activeCell="A3" sqref="A3:J3"/>
    </sheetView>
  </sheetViews>
  <sheetFormatPr defaultColWidth="9.140625" defaultRowHeight="12.75"/>
  <cols>
    <col min="1" max="1" width="11.8515625" style="0" customWidth="1"/>
    <col min="2" max="2" width="13.57421875" style="0" customWidth="1"/>
    <col min="3" max="3" width="15.421875" style="120" customWidth="1"/>
    <col min="4" max="4" width="14.8515625" style="0" customWidth="1"/>
    <col min="5" max="5" width="14.57421875" style="120" customWidth="1"/>
    <col min="6" max="6" width="17.57421875" style="0" customWidth="1"/>
    <col min="7" max="7" width="14.7109375" style="120" customWidth="1"/>
    <col min="8" max="8" width="14.7109375" style="0" customWidth="1"/>
    <col min="9" max="9" width="13.8515625" style="0" customWidth="1"/>
    <col min="10" max="10" width="12.421875" style="0" customWidth="1"/>
  </cols>
  <sheetData>
    <row r="1" spans="1:10" s="73" customFormat="1" ht="15.75" customHeight="1" thickBot="1">
      <c r="A1" s="210" t="s">
        <v>41</v>
      </c>
      <c r="J1" s="226" t="s">
        <v>42</v>
      </c>
    </row>
    <row r="2" spans="1:10" ht="21" customHeight="1" thickBot="1" thickTop="1">
      <c r="A2" s="764" t="s">
        <v>375</v>
      </c>
      <c r="B2" s="765"/>
      <c r="C2" s="765"/>
      <c r="D2" s="765"/>
      <c r="E2" s="765"/>
      <c r="F2" s="765"/>
      <c r="G2" s="765"/>
      <c r="H2" s="765"/>
      <c r="I2" s="765"/>
      <c r="J2" s="766"/>
    </row>
    <row r="3" spans="1:10" ht="47.25" customHeight="1" thickBot="1">
      <c r="A3" s="783" t="s">
        <v>374</v>
      </c>
      <c r="B3" s="784"/>
      <c r="C3" s="784"/>
      <c r="D3" s="784"/>
      <c r="E3" s="784"/>
      <c r="F3" s="784"/>
      <c r="G3" s="784"/>
      <c r="H3" s="784"/>
      <c r="I3" s="784"/>
      <c r="J3" s="785"/>
    </row>
    <row r="4" spans="1:10" ht="53.25" customHeight="1" thickBot="1">
      <c r="A4" s="8" t="s">
        <v>15</v>
      </c>
      <c r="B4" s="33" t="s">
        <v>14</v>
      </c>
      <c r="C4" s="34" t="s">
        <v>290</v>
      </c>
      <c r="D4" s="35" t="s">
        <v>291</v>
      </c>
      <c r="E4" s="35" t="s">
        <v>292</v>
      </c>
      <c r="F4" s="35" t="s">
        <v>293</v>
      </c>
      <c r="G4" s="35" t="s">
        <v>294</v>
      </c>
      <c r="H4" s="35" t="s">
        <v>295</v>
      </c>
      <c r="I4" s="35" t="s">
        <v>296</v>
      </c>
      <c r="J4" s="36" t="s">
        <v>345</v>
      </c>
    </row>
    <row r="5" spans="1:10" ht="18.75" customHeight="1">
      <c r="A5" s="742">
        <v>2011</v>
      </c>
      <c r="B5" s="586" t="s">
        <v>0</v>
      </c>
      <c r="C5" s="25">
        <v>152871</v>
      </c>
      <c r="D5" s="340">
        <v>150351</v>
      </c>
      <c r="E5" s="340">
        <v>140709</v>
      </c>
      <c r="F5" s="340">
        <v>5526</v>
      </c>
      <c r="G5" s="59" t="s">
        <v>13</v>
      </c>
      <c r="H5" s="340">
        <v>3808</v>
      </c>
      <c r="I5" s="340">
        <v>308</v>
      </c>
      <c r="J5" s="341">
        <v>2520</v>
      </c>
    </row>
    <row r="6" spans="1:10" ht="18.75" customHeight="1">
      <c r="A6" s="743"/>
      <c r="B6" s="587" t="s">
        <v>1</v>
      </c>
      <c r="C6" s="26">
        <v>284065</v>
      </c>
      <c r="D6" s="79">
        <v>276390</v>
      </c>
      <c r="E6" s="79">
        <v>259925</v>
      </c>
      <c r="F6" s="79">
        <v>8644</v>
      </c>
      <c r="G6" s="32" t="s">
        <v>13</v>
      </c>
      <c r="H6" s="79">
        <v>7136</v>
      </c>
      <c r="I6" s="79">
        <v>685</v>
      </c>
      <c r="J6" s="80">
        <v>7675</v>
      </c>
    </row>
    <row r="7" spans="1:10" ht="18.75" customHeight="1">
      <c r="A7" s="743"/>
      <c r="B7" s="587" t="s">
        <v>2</v>
      </c>
      <c r="C7" s="26">
        <v>395097</v>
      </c>
      <c r="D7" s="79">
        <v>375998</v>
      </c>
      <c r="E7" s="79">
        <v>351963</v>
      </c>
      <c r="F7" s="79">
        <v>11380</v>
      </c>
      <c r="G7" s="32" t="s">
        <v>13</v>
      </c>
      <c r="H7" s="79">
        <v>11518</v>
      </c>
      <c r="I7" s="79">
        <v>1137</v>
      </c>
      <c r="J7" s="80">
        <v>19099</v>
      </c>
    </row>
    <row r="8" spans="1:10" ht="18.75" customHeight="1">
      <c r="A8" s="743"/>
      <c r="B8" s="587" t="s">
        <v>3</v>
      </c>
      <c r="C8" s="26">
        <v>484307</v>
      </c>
      <c r="D8" s="79">
        <v>461438</v>
      </c>
      <c r="E8" s="79">
        <v>428362</v>
      </c>
      <c r="F8" s="79">
        <v>14381</v>
      </c>
      <c r="G8" s="32" t="s">
        <v>13</v>
      </c>
      <c r="H8" s="79">
        <v>17435</v>
      </c>
      <c r="I8" s="79">
        <v>1260</v>
      </c>
      <c r="J8" s="80">
        <v>22869</v>
      </c>
    </row>
    <row r="9" spans="1:10" ht="18.75" customHeight="1">
      <c r="A9" s="743"/>
      <c r="B9" s="587" t="s">
        <v>4</v>
      </c>
      <c r="C9" s="26">
        <v>657183</v>
      </c>
      <c r="D9" s="79">
        <v>628826</v>
      </c>
      <c r="E9" s="79">
        <v>583316</v>
      </c>
      <c r="F9" s="79">
        <v>17579</v>
      </c>
      <c r="G9" s="32" t="s">
        <v>13</v>
      </c>
      <c r="H9" s="79">
        <v>24585</v>
      </c>
      <c r="I9" s="79">
        <v>3346</v>
      </c>
      <c r="J9" s="80">
        <v>28357</v>
      </c>
    </row>
    <row r="10" spans="1:10" ht="18.75" customHeight="1">
      <c r="A10" s="743"/>
      <c r="B10" s="587" t="s">
        <v>5</v>
      </c>
      <c r="C10" s="26">
        <v>811641</v>
      </c>
      <c r="D10" s="79">
        <v>779323</v>
      </c>
      <c r="E10" s="79">
        <v>718259</v>
      </c>
      <c r="F10" s="79">
        <v>20809</v>
      </c>
      <c r="G10" s="32" t="s">
        <v>13</v>
      </c>
      <c r="H10" s="79">
        <v>36497</v>
      </c>
      <c r="I10" s="79">
        <v>3758</v>
      </c>
      <c r="J10" s="80">
        <v>32318</v>
      </c>
    </row>
    <row r="11" spans="1:10" ht="18.75" customHeight="1">
      <c r="A11" s="743"/>
      <c r="B11" s="587" t="s">
        <v>6</v>
      </c>
      <c r="C11" s="26">
        <v>915126</v>
      </c>
      <c r="D11" s="79">
        <v>878789</v>
      </c>
      <c r="E11" s="79">
        <v>808266</v>
      </c>
      <c r="F11" s="79">
        <v>23774</v>
      </c>
      <c r="G11" s="32" t="s">
        <v>13</v>
      </c>
      <c r="H11" s="79">
        <v>42740</v>
      </c>
      <c r="I11" s="79">
        <v>4009</v>
      </c>
      <c r="J11" s="80">
        <v>36337</v>
      </c>
    </row>
    <row r="12" spans="1:10" ht="18.75" customHeight="1">
      <c r="A12" s="743"/>
      <c r="B12" s="587" t="s">
        <v>7</v>
      </c>
      <c r="C12" s="26">
        <v>1139437</v>
      </c>
      <c r="D12" s="79">
        <v>1099475</v>
      </c>
      <c r="E12" s="79">
        <v>1017854</v>
      </c>
      <c r="F12" s="79">
        <v>27581</v>
      </c>
      <c r="G12" s="32" t="s">
        <v>13</v>
      </c>
      <c r="H12" s="79">
        <v>49091</v>
      </c>
      <c r="I12" s="79">
        <v>4949</v>
      </c>
      <c r="J12" s="80">
        <v>39962</v>
      </c>
    </row>
    <row r="13" spans="1:10" ht="18.75" customHeight="1">
      <c r="A13" s="743"/>
      <c r="B13" s="587" t="s">
        <v>8</v>
      </c>
      <c r="C13" s="26">
        <v>1268322</v>
      </c>
      <c r="D13" s="79">
        <v>1220750</v>
      </c>
      <c r="E13" s="79">
        <v>1126727</v>
      </c>
      <c r="F13" s="79">
        <v>31125</v>
      </c>
      <c r="G13" s="32" t="s">
        <v>13</v>
      </c>
      <c r="H13" s="79">
        <v>57776</v>
      </c>
      <c r="I13" s="79">
        <v>5122</v>
      </c>
      <c r="J13" s="80">
        <v>47572</v>
      </c>
    </row>
    <row r="14" spans="1:10" ht="18.75" customHeight="1">
      <c r="A14" s="743"/>
      <c r="B14" s="587" t="s">
        <v>9</v>
      </c>
      <c r="C14" s="26">
        <v>1379840</v>
      </c>
      <c r="D14" s="79">
        <v>1325411</v>
      </c>
      <c r="E14" s="79">
        <v>1222911</v>
      </c>
      <c r="F14" s="79">
        <v>33836</v>
      </c>
      <c r="G14" s="32" t="s">
        <v>13</v>
      </c>
      <c r="H14" s="79">
        <v>63351</v>
      </c>
      <c r="I14" s="79">
        <v>5313</v>
      </c>
      <c r="J14" s="80">
        <v>54429</v>
      </c>
    </row>
    <row r="15" spans="1:10" ht="18.75" customHeight="1">
      <c r="A15" s="743"/>
      <c r="B15" s="587" t="s">
        <v>10</v>
      </c>
      <c r="C15" s="26">
        <v>1577409</v>
      </c>
      <c r="D15" s="79">
        <v>1517695</v>
      </c>
      <c r="E15" s="79">
        <v>1402905</v>
      </c>
      <c r="F15" s="79">
        <v>36634</v>
      </c>
      <c r="G15" s="32" t="s">
        <v>13</v>
      </c>
      <c r="H15" s="79">
        <v>71754</v>
      </c>
      <c r="I15" s="79">
        <v>6402</v>
      </c>
      <c r="J15" s="80">
        <v>59714</v>
      </c>
    </row>
    <row r="16" spans="1:10" ht="18.75" customHeight="1" thickBot="1">
      <c r="A16" s="757"/>
      <c r="B16" s="588" t="s">
        <v>11</v>
      </c>
      <c r="C16" s="330">
        <v>1709222</v>
      </c>
      <c r="D16" s="338">
        <v>1629484</v>
      </c>
      <c r="E16" s="338">
        <v>1504190</v>
      </c>
      <c r="F16" s="338">
        <v>39810</v>
      </c>
      <c r="G16" s="336" t="s">
        <v>13</v>
      </c>
      <c r="H16" s="338">
        <v>78867</v>
      </c>
      <c r="I16" s="338">
        <v>6617</v>
      </c>
      <c r="J16" s="339">
        <v>79738</v>
      </c>
    </row>
    <row r="17" spans="1:10" ht="18.75" customHeight="1">
      <c r="A17" s="788">
        <v>2012</v>
      </c>
      <c r="B17" s="589" t="s">
        <v>0</v>
      </c>
      <c r="C17" s="25">
        <v>190119</v>
      </c>
      <c r="D17" s="340">
        <v>184697</v>
      </c>
      <c r="E17" s="340">
        <v>169788</v>
      </c>
      <c r="F17" s="340">
        <v>5991</v>
      </c>
      <c r="G17" s="59" t="s">
        <v>13</v>
      </c>
      <c r="H17" s="340">
        <v>8508</v>
      </c>
      <c r="I17" s="340">
        <v>410</v>
      </c>
      <c r="J17" s="341">
        <v>5422</v>
      </c>
    </row>
    <row r="18" spans="1:10" ht="18.75" customHeight="1">
      <c r="A18" s="789"/>
      <c r="B18" s="590" t="s">
        <v>1</v>
      </c>
      <c r="C18" s="26">
        <v>349111</v>
      </c>
      <c r="D18" s="79">
        <v>335625</v>
      </c>
      <c r="E18" s="79">
        <v>309674</v>
      </c>
      <c r="F18" s="79">
        <v>9812</v>
      </c>
      <c r="G18" s="32" t="s">
        <v>13</v>
      </c>
      <c r="H18" s="79">
        <v>15172</v>
      </c>
      <c r="I18" s="79">
        <v>967</v>
      </c>
      <c r="J18" s="80">
        <v>13486</v>
      </c>
    </row>
    <row r="19" spans="1:10" ht="18.75" customHeight="1">
      <c r="A19" s="789"/>
      <c r="B19" s="590" t="s">
        <v>2</v>
      </c>
      <c r="C19" s="26">
        <v>463215</v>
      </c>
      <c r="D19" s="79">
        <v>441715</v>
      </c>
      <c r="E19" s="79">
        <v>405522</v>
      </c>
      <c r="F19" s="79">
        <v>12637</v>
      </c>
      <c r="G19" s="32" t="s">
        <v>13</v>
      </c>
      <c r="H19" s="79">
        <v>22410</v>
      </c>
      <c r="I19" s="79">
        <v>1146</v>
      </c>
      <c r="J19" s="80">
        <v>21500</v>
      </c>
    </row>
    <row r="20" spans="1:10" ht="18.75" customHeight="1">
      <c r="A20" s="789"/>
      <c r="B20" s="590" t="s">
        <v>3</v>
      </c>
      <c r="C20" s="26">
        <v>560959</v>
      </c>
      <c r="D20" s="79">
        <v>534991</v>
      </c>
      <c r="E20" s="79">
        <v>490455</v>
      </c>
      <c r="F20" s="79">
        <v>13337</v>
      </c>
      <c r="G20" s="32" t="s">
        <v>13</v>
      </c>
      <c r="H20" s="79">
        <v>29338</v>
      </c>
      <c r="I20" s="79">
        <v>1861</v>
      </c>
      <c r="J20" s="80">
        <v>25968</v>
      </c>
    </row>
    <row r="21" spans="1:10" ht="18.75" customHeight="1">
      <c r="A21" s="789"/>
      <c r="B21" s="590" t="s">
        <v>4</v>
      </c>
      <c r="C21" s="26">
        <v>752151</v>
      </c>
      <c r="D21" s="79">
        <v>710035</v>
      </c>
      <c r="E21" s="79">
        <v>653720</v>
      </c>
      <c r="F21" s="79">
        <v>16799</v>
      </c>
      <c r="G21" s="32" t="s">
        <v>13</v>
      </c>
      <c r="H21" s="79">
        <v>37260</v>
      </c>
      <c r="I21" s="79">
        <v>2256</v>
      </c>
      <c r="J21" s="80">
        <v>42116</v>
      </c>
    </row>
    <row r="22" spans="1:10" ht="18.75" customHeight="1">
      <c r="A22" s="789"/>
      <c r="B22" s="590" t="s">
        <v>5</v>
      </c>
      <c r="C22" s="26">
        <v>862106</v>
      </c>
      <c r="D22" s="79">
        <v>814724</v>
      </c>
      <c r="E22" s="79">
        <v>748259</v>
      </c>
      <c r="F22" s="79">
        <v>19783</v>
      </c>
      <c r="G22" s="32" t="s">
        <v>13</v>
      </c>
      <c r="H22" s="79">
        <v>43577</v>
      </c>
      <c r="I22" s="79">
        <v>3105</v>
      </c>
      <c r="J22" s="80">
        <v>47382</v>
      </c>
    </row>
    <row r="23" spans="1:10" ht="18.75" customHeight="1">
      <c r="A23" s="789"/>
      <c r="B23" s="590" t="s">
        <v>6</v>
      </c>
      <c r="C23" s="60">
        <v>1017235</v>
      </c>
      <c r="D23" s="296">
        <v>963781</v>
      </c>
      <c r="E23" s="296">
        <v>885576</v>
      </c>
      <c r="F23" s="296">
        <v>22970</v>
      </c>
      <c r="G23" s="32" t="s">
        <v>13</v>
      </c>
      <c r="H23" s="296">
        <v>51776</v>
      </c>
      <c r="I23" s="296">
        <v>3459</v>
      </c>
      <c r="J23" s="342">
        <v>53454</v>
      </c>
    </row>
    <row r="24" spans="1:10" ht="18.75" customHeight="1">
      <c r="A24" s="789"/>
      <c r="B24" s="590" t="s">
        <v>7</v>
      </c>
      <c r="C24" s="60">
        <v>1207196</v>
      </c>
      <c r="D24" s="296">
        <v>1147691</v>
      </c>
      <c r="E24" s="296">
        <v>1060133</v>
      </c>
      <c r="F24" s="296">
        <v>26439</v>
      </c>
      <c r="G24" s="32" t="s">
        <v>13</v>
      </c>
      <c r="H24" s="296">
        <v>57259</v>
      </c>
      <c r="I24" s="296">
        <v>3860</v>
      </c>
      <c r="J24" s="342">
        <v>59505</v>
      </c>
    </row>
    <row r="25" spans="1:10" ht="18.75" customHeight="1">
      <c r="A25" s="789"/>
      <c r="B25" s="590" t="s">
        <v>8</v>
      </c>
      <c r="C25" s="60">
        <v>1323985</v>
      </c>
      <c r="D25" s="296">
        <v>1258938</v>
      </c>
      <c r="E25" s="296">
        <v>1161462</v>
      </c>
      <c r="F25" s="296">
        <v>29488</v>
      </c>
      <c r="G25" s="32" t="s">
        <v>13</v>
      </c>
      <c r="H25" s="296">
        <v>63716</v>
      </c>
      <c r="I25" s="296">
        <v>4272</v>
      </c>
      <c r="J25" s="342">
        <v>65047</v>
      </c>
    </row>
    <row r="26" spans="1:10" ht="18.75" customHeight="1">
      <c r="A26" s="789"/>
      <c r="B26" s="590" t="s">
        <v>9</v>
      </c>
      <c r="C26" s="60">
        <v>1448932</v>
      </c>
      <c r="D26" s="296">
        <v>1378934</v>
      </c>
      <c r="E26" s="296">
        <v>1270175</v>
      </c>
      <c r="F26" s="296">
        <v>32419</v>
      </c>
      <c r="G26" s="32" t="s">
        <v>13</v>
      </c>
      <c r="H26" s="296">
        <v>71716</v>
      </c>
      <c r="I26" s="296">
        <v>4624</v>
      </c>
      <c r="J26" s="342">
        <v>69998</v>
      </c>
    </row>
    <row r="27" spans="1:10" ht="18.75" customHeight="1">
      <c r="A27" s="789"/>
      <c r="B27" s="590" t="s">
        <v>10</v>
      </c>
      <c r="C27" s="60">
        <v>1660666</v>
      </c>
      <c r="D27" s="296">
        <v>1576514</v>
      </c>
      <c r="E27" s="296">
        <v>1455329</v>
      </c>
      <c r="F27" s="296">
        <v>35441</v>
      </c>
      <c r="G27" s="32" t="s">
        <v>13</v>
      </c>
      <c r="H27" s="296">
        <v>80887</v>
      </c>
      <c r="I27" s="296">
        <v>4857</v>
      </c>
      <c r="J27" s="342">
        <v>84152</v>
      </c>
    </row>
    <row r="28" spans="1:10" ht="18.75" customHeight="1" thickBot="1">
      <c r="A28" s="790"/>
      <c r="B28" s="591" t="s">
        <v>11</v>
      </c>
      <c r="C28" s="487">
        <v>1798883</v>
      </c>
      <c r="D28" s="488">
        <v>1704597</v>
      </c>
      <c r="E28" s="488">
        <v>1571713</v>
      </c>
      <c r="F28" s="488">
        <v>38813</v>
      </c>
      <c r="G28" s="489" t="s">
        <v>13</v>
      </c>
      <c r="H28" s="488">
        <v>88605</v>
      </c>
      <c r="I28" s="488">
        <v>5466</v>
      </c>
      <c r="J28" s="490">
        <v>94286</v>
      </c>
    </row>
    <row r="29" spans="1:10" ht="18.75" customHeight="1">
      <c r="A29" s="788">
        <v>2013</v>
      </c>
      <c r="B29" s="589" t="s">
        <v>0</v>
      </c>
      <c r="C29" s="25">
        <v>204844</v>
      </c>
      <c r="D29" s="340">
        <v>198907</v>
      </c>
      <c r="E29" s="340">
        <v>184189</v>
      </c>
      <c r="F29" s="340">
        <v>6139</v>
      </c>
      <c r="G29" s="59"/>
      <c r="H29" s="340">
        <v>7989</v>
      </c>
      <c r="I29" s="340">
        <v>590</v>
      </c>
      <c r="J29" s="341">
        <v>5937</v>
      </c>
    </row>
    <row r="30" spans="1:10" ht="18.75" customHeight="1">
      <c r="A30" s="789"/>
      <c r="B30" s="590" t="s">
        <v>1</v>
      </c>
      <c r="C30" s="26">
        <v>381586</v>
      </c>
      <c r="D30" s="79">
        <v>369453</v>
      </c>
      <c r="E30" s="79">
        <v>344854</v>
      </c>
      <c r="F30" s="79">
        <v>9435</v>
      </c>
      <c r="G30" s="71"/>
      <c r="H30" s="79">
        <v>14423</v>
      </c>
      <c r="I30" s="79">
        <v>741</v>
      </c>
      <c r="J30" s="80">
        <v>12133</v>
      </c>
    </row>
    <row r="31" spans="1:10" ht="18.75" customHeight="1">
      <c r="A31" s="789"/>
      <c r="B31" s="590" t="s">
        <v>2</v>
      </c>
      <c r="C31" s="26">
        <v>505215</v>
      </c>
      <c r="D31" s="79">
        <v>482510</v>
      </c>
      <c r="E31" s="79">
        <v>445451</v>
      </c>
      <c r="F31" s="79">
        <v>12578</v>
      </c>
      <c r="G31" s="71"/>
      <c r="H31" s="79">
        <v>21595</v>
      </c>
      <c r="I31" s="79">
        <v>2886</v>
      </c>
      <c r="J31" s="80">
        <v>22705</v>
      </c>
    </row>
    <row r="32" spans="1:10" ht="18.75" customHeight="1">
      <c r="A32" s="789"/>
      <c r="B32" s="590" t="s">
        <v>3</v>
      </c>
      <c r="C32" s="26">
        <v>646796</v>
      </c>
      <c r="D32" s="79">
        <v>616358</v>
      </c>
      <c r="E32" s="79">
        <v>567088</v>
      </c>
      <c r="F32" s="79">
        <v>16554</v>
      </c>
      <c r="G32" s="71">
        <v>0</v>
      </c>
      <c r="H32" s="79">
        <v>29425</v>
      </c>
      <c r="I32" s="79">
        <v>3291</v>
      </c>
      <c r="J32" s="80">
        <v>30438</v>
      </c>
    </row>
    <row r="33" spans="1:10" ht="18.75" customHeight="1">
      <c r="A33" s="789"/>
      <c r="B33" s="590" t="s">
        <v>4</v>
      </c>
      <c r="C33" s="26">
        <v>822277</v>
      </c>
      <c r="D33" s="79">
        <v>785980</v>
      </c>
      <c r="E33" s="79">
        <v>724053</v>
      </c>
      <c r="F33" s="79">
        <v>19980</v>
      </c>
      <c r="G33" s="71">
        <v>5</v>
      </c>
      <c r="H33" s="79">
        <v>38199</v>
      </c>
      <c r="I33" s="79">
        <v>3743</v>
      </c>
      <c r="J33" s="80">
        <v>36297</v>
      </c>
    </row>
    <row r="34" spans="1:10" ht="18.75" customHeight="1">
      <c r="A34" s="789"/>
      <c r="B34" s="590" t="s">
        <v>5</v>
      </c>
      <c r="C34" s="26">
        <v>953248</v>
      </c>
      <c r="D34" s="79">
        <v>911378</v>
      </c>
      <c r="E34" s="79">
        <v>837031</v>
      </c>
      <c r="F34" s="79">
        <v>23422</v>
      </c>
      <c r="G34" s="71">
        <v>11</v>
      </c>
      <c r="H34" s="79">
        <v>46606</v>
      </c>
      <c r="I34" s="79">
        <v>4308</v>
      </c>
      <c r="J34" s="80">
        <v>41870</v>
      </c>
    </row>
    <row r="35" spans="1:10" ht="18.75" customHeight="1">
      <c r="A35" s="789"/>
      <c r="B35" s="590" t="s">
        <v>6</v>
      </c>
      <c r="C35" s="60">
        <v>1139859</v>
      </c>
      <c r="D35" s="296">
        <v>1090073</v>
      </c>
      <c r="E35" s="296">
        <v>999686</v>
      </c>
      <c r="F35" s="296">
        <v>27199</v>
      </c>
      <c r="G35" s="71">
        <v>29</v>
      </c>
      <c r="H35" s="296">
        <v>56925</v>
      </c>
      <c r="I35" s="296">
        <v>6234</v>
      </c>
      <c r="J35" s="342">
        <v>49786</v>
      </c>
    </row>
    <row r="36" spans="1:10" ht="18.75" customHeight="1">
      <c r="A36" s="789"/>
      <c r="B36" s="590" t="s">
        <v>7</v>
      </c>
      <c r="C36" s="60">
        <v>1347009</v>
      </c>
      <c r="D36" s="296">
        <v>1288886</v>
      </c>
      <c r="E36" s="296">
        <v>1185874</v>
      </c>
      <c r="F36" s="296">
        <v>31339</v>
      </c>
      <c r="G36" s="71">
        <v>28</v>
      </c>
      <c r="H36" s="296">
        <v>63428</v>
      </c>
      <c r="I36" s="296">
        <v>8217</v>
      </c>
      <c r="J36" s="342">
        <v>58123</v>
      </c>
    </row>
    <row r="37" spans="1:10" ht="18.75" customHeight="1">
      <c r="A37" s="789"/>
      <c r="B37" s="590" t="s">
        <v>8</v>
      </c>
      <c r="C37" s="60">
        <v>1506806</v>
      </c>
      <c r="D37" s="296">
        <v>1437627</v>
      </c>
      <c r="E37" s="296">
        <v>1319832</v>
      </c>
      <c r="F37" s="296">
        <v>35047</v>
      </c>
      <c r="G37" s="71">
        <v>29</v>
      </c>
      <c r="H37" s="296">
        <v>74021</v>
      </c>
      <c r="I37" s="296">
        <v>8698</v>
      </c>
      <c r="J37" s="342">
        <v>69179</v>
      </c>
    </row>
    <row r="38" spans="1:10" ht="18.75" customHeight="1">
      <c r="A38" s="789"/>
      <c r="B38" s="590" t="s">
        <v>9</v>
      </c>
      <c r="C38" s="60">
        <v>1647247</v>
      </c>
      <c r="D38" s="296">
        <v>1571358</v>
      </c>
      <c r="E38" s="296">
        <v>1441813</v>
      </c>
      <c r="F38" s="296">
        <v>38858</v>
      </c>
      <c r="G38" s="71">
        <v>29</v>
      </c>
      <c r="H38" s="296">
        <v>81647</v>
      </c>
      <c r="I38" s="296">
        <v>9011</v>
      </c>
      <c r="J38" s="342">
        <v>75889</v>
      </c>
    </row>
    <row r="39" spans="1:10" ht="18.75" customHeight="1">
      <c r="A39" s="789"/>
      <c r="B39" s="590" t="s">
        <v>10</v>
      </c>
      <c r="C39" s="60">
        <v>1909446</v>
      </c>
      <c r="D39" s="296">
        <v>1822520</v>
      </c>
      <c r="E39" s="296">
        <v>1677882</v>
      </c>
      <c r="F39" s="296">
        <v>42258</v>
      </c>
      <c r="G39" s="71">
        <v>25</v>
      </c>
      <c r="H39" s="296">
        <v>92050</v>
      </c>
      <c r="I39" s="296">
        <v>10305</v>
      </c>
      <c r="J39" s="342">
        <v>86926</v>
      </c>
    </row>
    <row r="40" spans="1:10" ht="18.75" customHeight="1" thickBot="1">
      <c r="A40" s="791"/>
      <c r="B40" s="592" t="s">
        <v>11</v>
      </c>
      <c r="C40" s="486">
        <v>2108006</v>
      </c>
      <c r="D40" s="525">
        <v>1985766</v>
      </c>
      <c r="E40" s="525">
        <v>1825210</v>
      </c>
      <c r="F40" s="525">
        <v>46468</v>
      </c>
      <c r="G40" s="612">
        <v>8</v>
      </c>
      <c r="H40" s="525">
        <v>102638</v>
      </c>
      <c r="I40" s="525">
        <v>11442</v>
      </c>
      <c r="J40" s="526">
        <v>122240</v>
      </c>
    </row>
    <row r="41" spans="1:10" ht="18.75" customHeight="1">
      <c r="A41" s="788">
        <v>2014</v>
      </c>
      <c r="B41" s="589" t="s">
        <v>0</v>
      </c>
      <c r="C41" s="25">
        <v>223527</v>
      </c>
      <c r="D41" s="340">
        <v>219902</v>
      </c>
      <c r="E41" s="340">
        <v>202630</v>
      </c>
      <c r="F41" s="340">
        <v>6612</v>
      </c>
      <c r="G41" s="613">
        <v>1</v>
      </c>
      <c r="H41" s="340">
        <v>9525</v>
      </c>
      <c r="I41" s="340">
        <v>1134</v>
      </c>
      <c r="J41" s="341">
        <v>3625</v>
      </c>
    </row>
    <row r="42" spans="1:10" ht="18.75" customHeight="1">
      <c r="A42" s="789"/>
      <c r="B42" s="590" t="s">
        <v>1</v>
      </c>
      <c r="C42" s="26">
        <v>413491</v>
      </c>
      <c r="D42" s="79">
        <v>401682</v>
      </c>
      <c r="E42" s="79">
        <v>371689</v>
      </c>
      <c r="F42" s="79">
        <v>10417</v>
      </c>
      <c r="G42" s="71">
        <v>2</v>
      </c>
      <c r="H42" s="79">
        <v>17804</v>
      </c>
      <c r="I42" s="79">
        <v>1770</v>
      </c>
      <c r="J42" s="80">
        <v>11809</v>
      </c>
    </row>
    <row r="43" spans="1:10" ht="18.75" customHeight="1">
      <c r="A43" s="789"/>
      <c r="B43" s="590" t="s">
        <v>2</v>
      </c>
      <c r="C43" s="26">
        <v>576813</v>
      </c>
      <c r="D43" s="79">
        <v>550965</v>
      </c>
      <c r="E43" s="79">
        <v>498219</v>
      </c>
      <c r="F43" s="79">
        <v>14013</v>
      </c>
      <c r="G43" s="71">
        <v>2</v>
      </c>
      <c r="H43" s="79">
        <v>35620</v>
      </c>
      <c r="I43" s="79">
        <v>3111</v>
      </c>
      <c r="J43" s="80">
        <v>25848</v>
      </c>
    </row>
    <row r="44" spans="1:10" ht="18.75" customHeight="1">
      <c r="A44" s="789"/>
      <c r="B44" s="590" t="s">
        <v>3</v>
      </c>
      <c r="C44" s="26">
        <v>712716</v>
      </c>
      <c r="D44" s="79">
        <v>678172</v>
      </c>
      <c r="E44" s="79">
        <v>609525</v>
      </c>
      <c r="F44" s="79">
        <v>18369</v>
      </c>
      <c r="G44" s="71">
        <v>1</v>
      </c>
      <c r="H44" s="79">
        <v>45150</v>
      </c>
      <c r="I44" s="79">
        <v>5127</v>
      </c>
      <c r="J44" s="80">
        <v>34544</v>
      </c>
    </row>
    <row r="45" spans="1:10" ht="18.75" customHeight="1">
      <c r="A45" s="789"/>
      <c r="B45" s="590" t="s">
        <v>4</v>
      </c>
      <c r="C45" s="26">
        <v>925518</v>
      </c>
      <c r="D45" s="79">
        <v>884617</v>
      </c>
      <c r="E45" s="79">
        <v>802823</v>
      </c>
      <c r="F45" s="79">
        <v>21923</v>
      </c>
      <c r="G45" s="71">
        <v>1</v>
      </c>
      <c r="H45" s="79">
        <v>54177</v>
      </c>
      <c r="I45" s="79">
        <v>5693</v>
      </c>
      <c r="J45" s="80">
        <v>40901</v>
      </c>
    </row>
    <row r="46" spans="1:10" ht="18.75" customHeight="1">
      <c r="A46" s="789"/>
      <c r="B46" s="590" t="s">
        <v>5</v>
      </c>
      <c r="C46" s="26">
        <v>1060042</v>
      </c>
      <c r="D46" s="79">
        <v>1011497</v>
      </c>
      <c r="E46" s="79">
        <v>917486</v>
      </c>
      <c r="F46" s="79">
        <v>25265</v>
      </c>
      <c r="G46" s="71">
        <v>2</v>
      </c>
      <c r="H46" s="79">
        <v>62327</v>
      </c>
      <c r="I46" s="79">
        <v>6417</v>
      </c>
      <c r="J46" s="80">
        <v>48545</v>
      </c>
    </row>
    <row r="47" spans="1:10" ht="18.75" customHeight="1">
      <c r="A47" s="789"/>
      <c r="B47" s="590" t="s">
        <v>6</v>
      </c>
      <c r="C47" s="60">
        <v>1220390</v>
      </c>
      <c r="D47" s="296">
        <v>1165083</v>
      </c>
      <c r="E47" s="296">
        <v>1059682</v>
      </c>
      <c r="F47" s="296">
        <v>28973</v>
      </c>
      <c r="G47" s="71">
        <v>2</v>
      </c>
      <c r="H47" s="296">
        <v>69517</v>
      </c>
      <c r="I47" s="296">
        <v>6909</v>
      </c>
      <c r="J47" s="342">
        <v>55307</v>
      </c>
    </row>
    <row r="48" spans="1:10" ht="18.75" customHeight="1">
      <c r="A48" s="789"/>
      <c r="B48" s="590" t="s">
        <v>7</v>
      </c>
      <c r="C48" s="60">
        <v>1438023</v>
      </c>
      <c r="D48" s="296">
        <v>1376990</v>
      </c>
      <c r="E48" s="296">
        <v>1260242</v>
      </c>
      <c r="F48" s="296">
        <v>33400</v>
      </c>
      <c r="G48" s="71">
        <v>4</v>
      </c>
      <c r="H48" s="296">
        <v>75792</v>
      </c>
      <c r="I48" s="296">
        <v>7552</v>
      </c>
      <c r="J48" s="342">
        <v>61033</v>
      </c>
    </row>
    <row r="49" spans="1:10" ht="18.75" customHeight="1">
      <c r="A49" s="789"/>
      <c r="B49" s="590" t="s">
        <v>8</v>
      </c>
      <c r="C49" s="60">
        <v>1578707</v>
      </c>
      <c r="D49" s="296">
        <v>1511958</v>
      </c>
      <c r="E49" s="296">
        <v>1383090</v>
      </c>
      <c r="F49" s="296">
        <v>37060</v>
      </c>
      <c r="G49" s="71">
        <v>4</v>
      </c>
      <c r="H49" s="296">
        <v>81510</v>
      </c>
      <c r="I49" s="296">
        <v>10294</v>
      </c>
      <c r="J49" s="342">
        <v>66749</v>
      </c>
    </row>
    <row r="50" spans="1:10" ht="18.75" customHeight="1">
      <c r="A50" s="789"/>
      <c r="B50" s="590" t="s">
        <v>9</v>
      </c>
      <c r="C50" s="60">
        <v>1744692</v>
      </c>
      <c r="D50" s="296">
        <v>1666610</v>
      </c>
      <c r="E50" s="296">
        <v>1526035</v>
      </c>
      <c r="F50" s="296">
        <v>40994</v>
      </c>
      <c r="G50" s="71">
        <v>3</v>
      </c>
      <c r="H50" s="296">
        <v>88590</v>
      </c>
      <c r="I50" s="296">
        <v>10988</v>
      </c>
      <c r="J50" s="342">
        <v>78082</v>
      </c>
    </row>
    <row r="51" spans="1:10" ht="18.75" customHeight="1">
      <c r="A51" s="789"/>
      <c r="B51" s="590" t="s">
        <v>10</v>
      </c>
      <c r="C51" s="60">
        <v>1982524</v>
      </c>
      <c r="D51" s="296">
        <v>1895087</v>
      </c>
      <c r="E51" s="296">
        <v>1740924</v>
      </c>
      <c r="F51" s="296">
        <v>44721</v>
      </c>
      <c r="G51" s="71">
        <v>4</v>
      </c>
      <c r="H51" s="296">
        <v>97249</v>
      </c>
      <c r="I51" s="296">
        <v>12189</v>
      </c>
      <c r="J51" s="342">
        <v>87437</v>
      </c>
    </row>
    <row r="52" spans="1:10" ht="18.75" customHeight="1" thickBot="1">
      <c r="A52" s="790"/>
      <c r="B52" s="591" t="s">
        <v>11</v>
      </c>
      <c r="C52" s="487">
        <v>2232920</v>
      </c>
      <c r="D52" s="488">
        <v>2111785</v>
      </c>
      <c r="E52" s="488">
        <v>1937965</v>
      </c>
      <c r="F52" s="488">
        <v>49770</v>
      </c>
      <c r="G52" s="614">
        <v>3</v>
      </c>
      <c r="H52" s="488">
        <v>109205</v>
      </c>
      <c r="I52" s="488">
        <v>14842</v>
      </c>
      <c r="J52" s="490">
        <v>121135</v>
      </c>
    </row>
    <row r="53" spans="1:10" ht="18.75" customHeight="1">
      <c r="A53" s="788">
        <v>2015</v>
      </c>
      <c r="B53" s="589" t="s">
        <v>0</v>
      </c>
      <c r="C53" s="25">
        <v>245838</v>
      </c>
      <c r="D53" s="340">
        <v>240484</v>
      </c>
      <c r="E53" s="340">
        <v>223180</v>
      </c>
      <c r="F53" s="340">
        <v>7384</v>
      </c>
      <c r="G53" s="613">
        <v>1</v>
      </c>
      <c r="H53" s="340">
        <v>9364</v>
      </c>
      <c r="I53" s="340">
        <v>555</v>
      </c>
      <c r="J53" s="341">
        <v>5354</v>
      </c>
    </row>
    <row r="54" spans="1:10" ht="18.75" customHeight="1">
      <c r="A54" s="789"/>
      <c r="B54" s="590" t="s">
        <v>1</v>
      </c>
      <c r="C54" s="26">
        <v>461415</v>
      </c>
      <c r="D54" s="79">
        <v>447341</v>
      </c>
      <c r="E54" s="79">
        <v>414732</v>
      </c>
      <c r="F54" s="79">
        <v>11385</v>
      </c>
      <c r="G54" s="71">
        <v>1</v>
      </c>
      <c r="H54" s="79">
        <v>19654</v>
      </c>
      <c r="I54" s="79">
        <v>1569</v>
      </c>
      <c r="J54" s="80">
        <v>14074</v>
      </c>
    </row>
    <row r="55" spans="1:10" ht="18.75" customHeight="1">
      <c r="A55" s="789"/>
      <c r="B55" s="590" t="s">
        <v>2</v>
      </c>
      <c r="C55" s="26">
        <v>633337</v>
      </c>
      <c r="D55" s="79">
        <v>607137</v>
      </c>
      <c r="E55" s="79">
        <v>560100</v>
      </c>
      <c r="F55" s="79">
        <v>15356</v>
      </c>
      <c r="G55" s="71">
        <v>1</v>
      </c>
      <c r="H55" s="79">
        <v>28877</v>
      </c>
      <c r="I55" s="79">
        <v>2803</v>
      </c>
      <c r="J55" s="80">
        <v>26200</v>
      </c>
    </row>
    <row r="56" spans="1:10" ht="18.75" customHeight="1">
      <c r="A56" s="789"/>
      <c r="B56" s="590" t="s">
        <v>3</v>
      </c>
      <c r="C56" s="26">
        <v>800944</v>
      </c>
      <c r="D56" s="79">
        <v>764720</v>
      </c>
      <c r="E56" s="79">
        <v>700840</v>
      </c>
      <c r="F56" s="79">
        <v>20140</v>
      </c>
      <c r="G56" s="71">
        <v>1</v>
      </c>
      <c r="H56" s="79">
        <v>40334</v>
      </c>
      <c r="I56" s="79">
        <v>3405</v>
      </c>
      <c r="J56" s="80">
        <v>36224</v>
      </c>
    </row>
    <row r="57" spans="1:10" ht="18.75" customHeight="1">
      <c r="A57" s="789"/>
      <c r="B57" s="590" t="s">
        <v>4</v>
      </c>
      <c r="C57" s="26">
        <v>1056521</v>
      </c>
      <c r="D57" s="79">
        <v>999713</v>
      </c>
      <c r="E57" s="79">
        <v>921386</v>
      </c>
      <c r="F57" s="79">
        <v>24653</v>
      </c>
      <c r="G57" s="71">
        <v>73</v>
      </c>
      <c r="H57" s="79">
        <v>48070</v>
      </c>
      <c r="I57" s="79">
        <v>5531</v>
      </c>
      <c r="J57" s="80">
        <v>56808</v>
      </c>
    </row>
    <row r="58" spans="1:10" ht="18.75" customHeight="1">
      <c r="A58" s="789"/>
      <c r="B58" s="590" t="s">
        <v>5</v>
      </c>
      <c r="C58" s="26">
        <v>1236174</v>
      </c>
      <c r="D58" s="79">
        <v>1167279</v>
      </c>
      <c r="E58" s="79">
        <v>1070073</v>
      </c>
      <c r="F58" s="79">
        <v>28348</v>
      </c>
      <c r="G58" s="71">
        <v>73</v>
      </c>
      <c r="H58" s="79">
        <v>61780</v>
      </c>
      <c r="I58" s="79">
        <v>7005</v>
      </c>
      <c r="J58" s="80">
        <v>68895</v>
      </c>
    </row>
    <row r="59" spans="1:10" ht="18.75" customHeight="1">
      <c r="A59" s="789"/>
      <c r="B59" s="590" t="s">
        <v>6</v>
      </c>
      <c r="C59" s="60">
        <v>1452426</v>
      </c>
      <c r="D59" s="296">
        <v>1369905</v>
      </c>
      <c r="E59" s="296">
        <v>1258697</v>
      </c>
      <c r="F59" s="296">
        <v>32681</v>
      </c>
      <c r="G59" s="71">
        <v>73</v>
      </c>
      <c r="H59" s="296">
        <v>70859</v>
      </c>
      <c r="I59" s="296">
        <v>7595</v>
      </c>
      <c r="J59" s="342">
        <v>82521</v>
      </c>
    </row>
    <row r="60" spans="1:10" ht="18.75" customHeight="1">
      <c r="A60" s="789"/>
      <c r="B60" s="590" t="s">
        <v>7</v>
      </c>
      <c r="C60" s="60">
        <v>1720280</v>
      </c>
      <c r="D60" s="296">
        <v>1629478</v>
      </c>
      <c r="E60" s="296">
        <v>1500115</v>
      </c>
      <c r="F60" s="296">
        <v>37215</v>
      </c>
      <c r="G60" s="71">
        <v>73</v>
      </c>
      <c r="H60" s="296">
        <v>82316</v>
      </c>
      <c r="I60" s="296">
        <v>9759</v>
      </c>
      <c r="J60" s="342">
        <v>90802</v>
      </c>
    </row>
    <row r="61" spans="1:10" ht="18.75" customHeight="1">
      <c r="A61" s="789"/>
      <c r="B61" s="590" t="s">
        <v>8</v>
      </c>
      <c r="C61" s="60">
        <v>1884786</v>
      </c>
      <c r="D61" s="296">
        <v>1788726</v>
      </c>
      <c r="E61" s="296">
        <v>1646990</v>
      </c>
      <c r="F61" s="296">
        <v>41151</v>
      </c>
      <c r="G61" s="71">
        <v>74</v>
      </c>
      <c r="H61" s="296">
        <v>90306</v>
      </c>
      <c r="I61" s="296">
        <v>10205</v>
      </c>
      <c r="J61" s="342">
        <v>96060</v>
      </c>
    </row>
    <row r="62" spans="1:10" ht="18.75" customHeight="1">
      <c r="A62" s="789"/>
      <c r="B62" s="590" t="s">
        <v>9</v>
      </c>
      <c r="C62" s="26">
        <v>2063780</v>
      </c>
      <c r="D62" s="79">
        <v>1957789</v>
      </c>
      <c r="E62" s="79">
        <v>1802461</v>
      </c>
      <c r="F62" s="79">
        <v>1802461</v>
      </c>
      <c r="G62" s="71">
        <v>75</v>
      </c>
      <c r="H62" s="79">
        <v>99311</v>
      </c>
      <c r="I62" s="79">
        <v>10599</v>
      </c>
      <c r="J62" s="80">
        <v>105991</v>
      </c>
    </row>
    <row r="63" spans="1:10" ht="18.75" customHeight="1">
      <c r="A63" s="789"/>
      <c r="B63" s="590" t="s">
        <v>10</v>
      </c>
      <c r="C63" s="60">
        <v>2339655</v>
      </c>
      <c r="D63" s="296">
        <v>2227905</v>
      </c>
      <c r="E63" s="296">
        <v>2057971</v>
      </c>
      <c r="F63" s="296">
        <v>49495</v>
      </c>
      <c r="G63" s="71">
        <v>103</v>
      </c>
      <c r="H63" s="296">
        <v>109173</v>
      </c>
      <c r="I63" s="296">
        <v>11163</v>
      </c>
      <c r="J63" s="342">
        <v>111750</v>
      </c>
    </row>
    <row r="64" spans="1:10" ht="18.75" customHeight="1" thickBot="1">
      <c r="A64" s="790"/>
      <c r="B64" s="591" t="s">
        <v>11</v>
      </c>
      <c r="C64" s="487">
        <v>2632267</v>
      </c>
      <c r="D64" s="488">
        <v>2469226</v>
      </c>
      <c r="E64" s="488">
        <v>2278162</v>
      </c>
      <c r="F64" s="488">
        <v>54759</v>
      </c>
      <c r="G64" s="614">
        <v>105</v>
      </c>
      <c r="H64" s="488">
        <v>123780</v>
      </c>
      <c r="I64" s="488">
        <v>12425</v>
      </c>
      <c r="J64" s="490">
        <v>163041</v>
      </c>
    </row>
    <row r="65" spans="1:10" ht="18.75" customHeight="1">
      <c r="A65" s="788">
        <v>2016</v>
      </c>
      <c r="B65" s="589" t="s">
        <v>0</v>
      </c>
      <c r="C65" s="25">
        <v>258436</v>
      </c>
      <c r="D65" s="340">
        <v>251451</v>
      </c>
      <c r="E65" s="340">
        <v>233717</v>
      </c>
      <c r="F65" s="340">
        <v>7951</v>
      </c>
      <c r="G65" s="613">
        <v>0</v>
      </c>
      <c r="H65" s="340">
        <v>9517</v>
      </c>
      <c r="I65" s="340">
        <v>266</v>
      </c>
      <c r="J65" s="341">
        <v>6985</v>
      </c>
    </row>
    <row r="66" spans="1:10" ht="18.75" customHeight="1">
      <c r="A66" s="789"/>
      <c r="B66" s="590" t="s">
        <v>1</v>
      </c>
      <c r="C66" s="26">
        <v>503170</v>
      </c>
      <c r="D66" s="79">
        <v>490594</v>
      </c>
      <c r="E66" s="79">
        <v>455738</v>
      </c>
      <c r="F66" s="79">
        <v>12328</v>
      </c>
      <c r="G66" s="71">
        <v>1</v>
      </c>
      <c r="H66" s="79">
        <v>21747</v>
      </c>
      <c r="I66" s="79">
        <v>780</v>
      </c>
      <c r="J66" s="80">
        <v>12576</v>
      </c>
    </row>
    <row r="67" spans="1:10" ht="18.75" customHeight="1">
      <c r="A67" s="789"/>
      <c r="B67" s="590" t="s">
        <v>2</v>
      </c>
      <c r="C67" s="26">
        <v>707584</v>
      </c>
      <c r="D67" s="79">
        <v>686690</v>
      </c>
      <c r="E67" s="79">
        <v>633216</v>
      </c>
      <c r="F67" s="79">
        <v>16863</v>
      </c>
      <c r="G67" s="71">
        <v>1</v>
      </c>
      <c r="H67" s="79">
        <v>32994</v>
      </c>
      <c r="I67" s="79">
        <v>3616</v>
      </c>
      <c r="J67" s="80">
        <v>20894</v>
      </c>
    </row>
    <row r="68" spans="1:10" ht="18.75" customHeight="1">
      <c r="A68" s="789"/>
      <c r="B68" s="590" t="s">
        <v>3</v>
      </c>
      <c r="C68" s="26">
        <v>896354</v>
      </c>
      <c r="D68" s="79">
        <v>868223</v>
      </c>
      <c r="E68" s="79">
        <v>793375</v>
      </c>
      <c r="F68" s="79">
        <v>22043</v>
      </c>
      <c r="G68" s="71">
        <v>1</v>
      </c>
      <c r="H68" s="79">
        <v>45898</v>
      </c>
      <c r="I68" s="79">
        <v>6906</v>
      </c>
      <c r="J68" s="80">
        <v>28131</v>
      </c>
    </row>
    <row r="69" spans="1:10" ht="18.75" customHeight="1">
      <c r="A69" s="789"/>
      <c r="B69" s="590" t="s">
        <v>4</v>
      </c>
      <c r="C69" s="26">
        <v>1198175</v>
      </c>
      <c r="D69" s="79">
        <v>1157713</v>
      </c>
      <c r="E69" s="79">
        <v>1062382</v>
      </c>
      <c r="F69" s="79">
        <v>25863</v>
      </c>
      <c r="G69" s="71">
        <v>1</v>
      </c>
      <c r="H69" s="79">
        <v>62048</v>
      </c>
      <c r="I69" s="79">
        <v>7419</v>
      </c>
      <c r="J69" s="80">
        <v>40462</v>
      </c>
    </row>
    <row r="70" spans="1:10" ht="18.75" customHeight="1">
      <c r="A70" s="789"/>
      <c r="B70" s="590" t="s">
        <v>5</v>
      </c>
      <c r="C70" s="26">
        <v>1404898</v>
      </c>
      <c r="D70" s="79">
        <v>1352307</v>
      </c>
      <c r="E70" s="79">
        <v>1233229</v>
      </c>
      <c r="F70" s="79">
        <v>30515</v>
      </c>
      <c r="G70" s="71">
        <v>1</v>
      </c>
      <c r="H70" s="79">
        <v>80551</v>
      </c>
      <c r="I70" s="79">
        <v>8011</v>
      </c>
      <c r="J70" s="80">
        <v>52591</v>
      </c>
    </row>
    <row r="71" spans="1:10" ht="18.75" customHeight="1">
      <c r="A71" s="789"/>
      <c r="B71" s="590" t="s">
        <v>6</v>
      </c>
      <c r="C71" s="60">
        <v>1643843</v>
      </c>
      <c r="D71" s="296">
        <v>1576434</v>
      </c>
      <c r="E71" s="296">
        <v>1442043</v>
      </c>
      <c r="F71" s="296">
        <v>34715</v>
      </c>
      <c r="G71" s="71">
        <v>1</v>
      </c>
      <c r="H71" s="296">
        <v>90700</v>
      </c>
      <c r="I71" s="296">
        <v>8975</v>
      </c>
      <c r="J71" s="342">
        <v>67409</v>
      </c>
    </row>
    <row r="72" spans="1:10" ht="18.75" customHeight="1">
      <c r="A72" s="789"/>
      <c r="B72" s="590" t="s">
        <v>7</v>
      </c>
      <c r="C72" s="60">
        <v>1937365</v>
      </c>
      <c r="D72" s="296">
        <v>1861412</v>
      </c>
      <c r="E72" s="296">
        <v>1710791</v>
      </c>
      <c r="F72" s="296">
        <v>39049</v>
      </c>
      <c r="G72" s="71">
        <v>2</v>
      </c>
      <c r="H72" s="296">
        <v>102051</v>
      </c>
      <c r="I72" s="296">
        <v>9519</v>
      </c>
      <c r="J72" s="342">
        <v>75953</v>
      </c>
    </row>
    <row r="73" spans="1:10" ht="18.75" customHeight="1">
      <c r="A73" s="789"/>
      <c r="B73" s="590" t="s">
        <v>8</v>
      </c>
      <c r="C73" s="60">
        <v>2138062</v>
      </c>
      <c r="D73" s="296">
        <v>2052115</v>
      </c>
      <c r="E73" s="296">
        <v>1886929</v>
      </c>
      <c r="F73" s="296">
        <v>43935</v>
      </c>
      <c r="G73" s="71">
        <v>6</v>
      </c>
      <c r="H73" s="296">
        <v>111160</v>
      </c>
      <c r="I73" s="296">
        <v>10085</v>
      </c>
      <c r="J73" s="342">
        <v>85947</v>
      </c>
    </row>
    <row r="74" spans="1:10" ht="18.75" customHeight="1">
      <c r="A74" s="789"/>
      <c r="B74" s="590" t="s">
        <v>9</v>
      </c>
      <c r="C74" s="26">
        <v>2351154</v>
      </c>
      <c r="D74" s="79">
        <v>2256167</v>
      </c>
      <c r="E74" s="79">
        <v>2073108</v>
      </c>
      <c r="F74" s="79">
        <v>48279</v>
      </c>
      <c r="G74" s="71">
        <v>68</v>
      </c>
      <c r="H74" s="79">
        <v>123514</v>
      </c>
      <c r="I74" s="79">
        <v>11198</v>
      </c>
      <c r="J74" s="80">
        <v>94987</v>
      </c>
    </row>
    <row r="75" spans="1:10" ht="18.75" customHeight="1">
      <c r="A75" s="789"/>
      <c r="B75" s="590" t="s">
        <v>10</v>
      </c>
      <c r="C75" s="60">
        <v>2751013</v>
      </c>
      <c r="D75" s="296">
        <v>2648418</v>
      </c>
      <c r="E75" s="296">
        <v>2438803</v>
      </c>
      <c r="F75" s="296">
        <v>53187</v>
      </c>
      <c r="G75" s="71">
        <v>102</v>
      </c>
      <c r="H75" s="296">
        <v>144316</v>
      </c>
      <c r="I75" s="296">
        <v>12010</v>
      </c>
      <c r="J75" s="342">
        <v>102595</v>
      </c>
    </row>
    <row r="76" spans="1:10" ht="18.75" customHeight="1" thickBot="1">
      <c r="A76" s="790"/>
      <c r="B76" s="591" t="s">
        <v>11</v>
      </c>
      <c r="C76" s="487">
        <v>3000569</v>
      </c>
      <c r="D76" s="488">
        <v>2871858</v>
      </c>
      <c r="E76" s="488">
        <v>2643029</v>
      </c>
      <c r="F76" s="488">
        <v>58155</v>
      </c>
      <c r="G76" s="614">
        <v>105</v>
      </c>
      <c r="H76" s="488">
        <v>156253</v>
      </c>
      <c r="I76" s="488">
        <v>14421</v>
      </c>
      <c r="J76" s="490">
        <v>128711</v>
      </c>
    </row>
    <row r="77" spans="1:10" ht="18.75" customHeight="1">
      <c r="A77" s="788">
        <v>2017</v>
      </c>
      <c r="B77" s="589" t="s">
        <v>0</v>
      </c>
      <c r="C77" s="25">
        <v>294288</v>
      </c>
      <c r="D77" s="340">
        <v>288299</v>
      </c>
      <c r="E77" s="340">
        <v>266734</v>
      </c>
      <c r="F77" s="340">
        <v>8699</v>
      </c>
      <c r="G77" s="613">
        <v>21</v>
      </c>
      <c r="H77" s="340">
        <v>12238</v>
      </c>
      <c r="I77" s="340">
        <v>607</v>
      </c>
      <c r="J77" s="341">
        <v>5989</v>
      </c>
    </row>
    <row r="78" spans="1:10" ht="18.75" customHeight="1">
      <c r="A78" s="789"/>
      <c r="B78" s="590" t="s">
        <v>1</v>
      </c>
      <c r="C78" s="26">
        <v>550402</v>
      </c>
      <c r="D78" s="79">
        <v>539030</v>
      </c>
      <c r="E78" s="79">
        <v>502010</v>
      </c>
      <c r="F78" s="79">
        <v>14543</v>
      </c>
      <c r="G78" s="71">
        <v>21</v>
      </c>
      <c r="H78" s="79">
        <v>20166</v>
      </c>
      <c r="I78" s="79">
        <v>2190</v>
      </c>
      <c r="J78" s="80">
        <v>11372</v>
      </c>
    </row>
    <row r="79" spans="1:10" ht="18.75" customHeight="1">
      <c r="A79" s="789"/>
      <c r="B79" s="590" t="s">
        <v>2</v>
      </c>
      <c r="C79" s="26">
        <v>738225</v>
      </c>
      <c r="D79" s="79">
        <v>717910</v>
      </c>
      <c r="E79" s="79">
        <v>657691</v>
      </c>
      <c r="F79" s="79">
        <v>20020</v>
      </c>
      <c r="G79" s="71">
        <v>67</v>
      </c>
      <c r="H79" s="79">
        <v>29662</v>
      </c>
      <c r="I79" s="79">
        <v>10470</v>
      </c>
      <c r="J79" s="80">
        <v>20315</v>
      </c>
    </row>
    <row r="80" spans="1:10" ht="18.75" customHeight="1">
      <c r="A80" s="789"/>
      <c r="B80" s="590" t="s">
        <v>3</v>
      </c>
      <c r="C80" s="26">
        <v>915771</v>
      </c>
      <c r="D80" s="79">
        <v>878504</v>
      </c>
      <c r="E80" s="79">
        <v>803837</v>
      </c>
      <c r="F80" s="79">
        <v>25460</v>
      </c>
      <c r="G80" s="71">
        <v>90</v>
      </c>
      <c r="H80" s="79">
        <v>37682</v>
      </c>
      <c r="I80" s="79">
        <v>11435</v>
      </c>
      <c r="J80" s="80">
        <v>37267</v>
      </c>
    </row>
    <row r="81" spans="1:10" ht="18.75" customHeight="1">
      <c r="A81" s="789"/>
      <c r="B81" s="590" t="s">
        <v>4</v>
      </c>
      <c r="C81" s="26">
        <v>1253878</v>
      </c>
      <c r="D81" s="79">
        <v>1209525</v>
      </c>
      <c r="E81" s="79">
        <v>1112497</v>
      </c>
      <c r="F81" s="79">
        <v>30379</v>
      </c>
      <c r="G81" s="71">
        <v>97</v>
      </c>
      <c r="H81" s="79">
        <v>54064</v>
      </c>
      <c r="I81" s="79">
        <v>12488</v>
      </c>
      <c r="J81" s="80">
        <v>44353</v>
      </c>
    </row>
    <row r="82" spans="1:10" ht="18.75" customHeight="1">
      <c r="A82" s="789"/>
      <c r="B82" s="590" t="s">
        <v>5</v>
      </c>
      <c r="C82" s="26">
        <v>1426808</v>
      </c>
      <c r="D82" s="79">
        <v>1374649</v>
      </c>
      <c r="E82" s="79">
        <v>1260134</v>
      </c>
      <c r="F82" s="79">
        <v>35108</v>
      </c>
      <c r="G82" s="71">
        <v>119</v>
      </c>
      <c r="H82" s="79">
        <v>66124</v>
      </c>
      <c r="I82" s="79">
        <v>13164</v>
      </c>
      <c r="J82" s="80">
        <v>52159</v>
      </c>
    </row>
    <row r="83" spans="1:10" ht="18.75" customHeight="1">
      <c r="A83" s="789"/>
      <c r="B83" s="590" t="s">
        <v>6</v>
      </c>
      <c r="C83" s="60">
        <v>1698702</v>
      </c>
      <c r="D83" s="296">
        <v>1640016</v>
      </c>
      <c r="E83" s="296">
        <v>1504789</v>
      </c>
      <c r="F83" s="296">
        <v>40050</v>
      </c>
      <c r="G83" s="71">
        <v>145</v>
      </c>
      <c r="H83" s="296">
        <v>81243</v>
      </c>
      <c r="I83" s="296">
        <v>13789</v>
      </c>
      <c r="J83" s="342">
        <v>58686</v>
      </c>
    </row>
    <row r="84" spans="1:10" ht="18.75" customHeight="1">
      <c r="A84" s="789"/>
      <c r="B84" s="590" t="s">
        <v>7</v>
      </c>
      <c r="C84" s="60">
        <v>2001150</v>
      </c>
      <c r="D84" s="296">
        <v>1924025</v>
      </c>
      <c r="E84" s="296">
        <v>1770164</v>
      </c>
      <c r="F84" s="296">
        <v>45504</v>
      </c>
      <c r="G84" s="71">
        <v>261</v>
      </c>
      <c r="H84" s="296">
        <v>91778</v>
      </c>
      <c r="I84" s="296">
        <v>16318</v>
      </c>
      <c r="J84" s="342">
        <v>77125</v>
      </c>
    </row>
    <row r="85" spans="1:10" ht="18.75" customHeight="1">
      <c r="A85" s="789"/>
      <c r="B85" s="590" t="s">
        <v>8</v>
      </c>
      <c r="C85" s="60">
        <v>2256736</v>
      </c>
      <c r="D85" s="296">
        <v>2169520</v>
      </c>
      <c r="E85" s="296">
        <v>1995871</v>
      </c>
      <c r="F85" s="296">
        <v>50053</v>
      </c>
      <c r="G85" s="71">
        <v>314</v>
      </c>
      <c r="H85" s="296">
        <v>104297</v>
      </c>
      <c r="I85" s="296">
        <v>18985</v>
      </c>
      <c r="J85" s="342">
        <v>87216</v>
      </c>
    </row>
    <row r="86" spans="1:10" ht="18.75" customHeight="1">
      <c r="A86" s="789"/>
      <c r="B86" s="590" t="s">
        <v>9</v>
      </c>
      <c r="C86" s="26">
        <v>2498042</v>
      </c>
      <c r="D86" s="79">
        <v>2391546</v>
      </c>
      <c r="E86" s="79">
        <v>2191379</v>
      </c>
      <c r="F86" s="79">
        <v>55234</v>
      </c>
      <c r="G86" s="71">
        <v>320</v>
      </c>
      <c r="H86" s="79">
        <v>122125</v>
      </c>
      <c r="I86" s="79">
        <v>22488</v>
      </c>
      <c r="J86" s="80">
        <v>106496</v>
      </c>
    </row>
    <row r="87" spans="1:10" ht="18.75" customHeight="1">
      <c r="A87" s="789"/>
      <c r="B87" s="590" t="s">
        <v>10</v>
      </c>
      <c r="C87" s="60">
        <v>2880362</v>
      </c>
      <c r="D87" s="296">
        <v>2760957</v>
      </c>
      <c r="E87" s="296">
        <v>2538224</v>
      </c>
      <c r="F87" s="296">
        <v>60005</v>
      </c>
      <c r="G87" s="71">
        <v>329</v>
      </c>
      <c r="H87" s="296">
        <v>138866</v>
      </c>
      <c r="I87" s="296">
        <v>23553</v>
      </c>
      <c r="J87" s="342">
        <v>119405</v>
      </c>
    </row>
    <row r="88" spans="1:10" ht="18.75" customHeight="1" thickBot="1">
      <c r="A88" s="790"/>
      <c r="B88" s="591" t="s">
        <v>11</v>
      </c>
      <c r="C88" s="487">
        <v>3148475</v>
      </c>
      <c r="D88" s="488">
        <v>2997769</v>
      </c>
      <c r="E88" s="488">
        <v>2751334</v>
      </c>
      <c r="F88" s="488">
        <v>65365</v>
      </c>
      <c r="G88" s="614">
        <v>351</v>
      </c>
      <c r="H88" s="488">
        <v>155055</v>
      </c>
      <c r="I88" s="488">
        <v>26015</v>
      </c>
      <c r="J88" s="490">
        <v>150706</v>
      </c>
    </row>
    <row r="89" spans="1:10" ht="18.75" customHeight="1">
      <c r="A89" s="788">
        <v>2018</v>
      </c>
      <c r="B89" s="589" t="s">
        <v>0</v>
      </c>
      <c r="C89" s="25">
        <v>372350</v>
      </c>
      <c r="D89" s="340">
        <v>366528</v>
      </c>
      <c r="E89" s="340">
        <v>334809</v>
      </c>
      <c r="F89" s="340">
        <v>10340</v>
      </c>
      <c r="G89" s="613">
        <v>80</v>
      </c>
      <c r="H89" s="340">
        <v>19620</v>
      </c>
      <c r="I89" s="340">
        <v>1679</v>
      </c>
      <c r="J89" s="341">
        <v>5822</v>
      </c>
    </row>
    <row r="90" spans="1:10" ht="18.75" customHeight="1">
      <c r="A90" s="789"/>
      <c r="B90" s="590" t="s">
        <v>1</v>
      </c>
      <c r="C90" s="26">
        <v>674490</v>
      </c>
      <c r="D90" s="79">
        <v>662425</v>
      </c>
      <c r="E90" s="79">
        <v>612565</v>
      </c>
      <c r="F90" s="79">
        <v>16325</v>
      </c>
      <c r="G90" s="71">
        <v>145</v>
      </c>
      <c r="H90" s="79">
        <v>30322</v>
      </c>
      <c r="I90" s="79">
        <v>3068</v>
      </c>
      <c r="J90" s="80">
        <v>12065</v>
      </c>
    </row>
    <row r="91" spans="1:10" ht="18.75" customHeight="1">
      <c r="A91" s="789"/>
      <c r="B91" s="590" t="s">
        <v>2</v>
      </c>
      <c r="C91" s="26">
        <v>881534</v>
      </c>
      <c r="D91" s="79">
        <v>859965</v>
      </c>
      <c r="E91" s="79">
        <v>789598</v>
      </c>
      <c r="F91" s="79">
        <v>21910</v>
      </c>
      <c r="G91" s="71">
        <v>102</v>
      </c>
      <c r="H91" s="79">
        <v>43946</v>
      </c>
      <c r="I91" s="79">
        <v>4409</v>
      </c>
      <c r="J91" s="80">
        <v>21569</v>
      </c>
    </row>
    <row r="92" spans="1:10" ht="18.75" customHeight="1">
      <c r="A92" s="789"/>
      <c r="B92" s="590" t="s">
        <v>3</v>
      </c>
      <c r="C92" s="26">
        <v>1103139</v>
      </c>
      <c r="D92" s="79">
        <v>1062951</v>
      </c>
      <c r="E92" s="79">
        <v>973094</v>
      </c>
      <c r="F92" s="79">
        <v>27568</v>
      </c>
      <c r="G92" s="71">
        <v>134</v>
      </c>
      <c r="H92" s="79">
        <v>56291</v>
      </c>
      <c r="I92" s="79">
        <v>5864</v>
      </c>
      <c r="J92" s="80">
        <v>40188</v>
      </c>
    </row>
    <row r="93" spans="1:10" ht="18.75" customHeight="1">
      <c r="A93" s="789"/>
      <c r="B93" s="590" t="s">
        <v>4</v>
      </c>
      <c r="C93" s="26">
        <v>1451252</v>
      </c>
      <c r="D93" s="79">
        <v>1402797</v>
      </c>
      <c r="E93" s="79">
        <v>1295209</v>
      </c>
      <c r="F93" s="79">
        <v>32524</v>
      </c>
      <c r="G93" s="71">
        <v>134</v>
      </c>
      <c r="H93" s="79">
        <v>67270</v>
      </c>
      <c r="I93" s="79">
        <v>7660</v>
      </c>
      <c r="J93" s="80">
        <v>48455</v>
      </c>
    </row>
    <row r="94" spans="1:10" ht="18.75" customHeight="1">
      <c r="A94" s="789"/>
      <c r="B94" s="590" t="s">
        <v>5</v>
      </c>
      <c r="C94" s="26">
        <v>1658414</v>
      </c>
      <c r="D94" s="79">
        <v>1601418</v>
      </c>
      <c r="E94" s="79">
        <v>1474676</v>
      </c>
      <c r="F94" s="79">
        <v>37360</v>
      </c>
      <c r="G94" s="71">
        <v>206</v>
      </c>
      <c r="H94" s="79">
        <v>80694</v>
      </c>
      <c r="I94" s="79">
        <v>8482</v>
      </c>
      <c r="J94" s="80">
        <v>56996</v>
      </c>
    </row>
    <row r="95" spans="1:10" ht="18.75" customHeight="1">
      <c r="A95" s="789"/>
      <c r="B95" s="590" t="s">
        <v>6</v>
      </c>
      <c r="C95" s="60">
        <v>1961955</v>
      </c>
      <c r="D95" s="296">
        <v>1888961</v>
      </c>
      <c r="E95" s="296">
        <v>1727878</v>
      </c>
      <c r="F95" s="296">
        <v>42597</v>
      </c>
      <c r="G95" s="71">
        <v>244</v>
      </c>
      <c r="H95" s="296">
        <v>105358</v>
      </c>
      <c r="I95" s="296">
        <v>12884</v>
      </c>
      <c r="J95" s="342">
        <v>72994</v>
      </c>
    </row>
    <row r="96" spans="1:10" ht="18.75" customHeight="1">
      <c r="A96" s="789"/>
      <c r="B96" s="590" t="s">
        <v>7</v>
      </c>
      <c r="C96" s="60">
        <v>2354766</v>
      </c>
      <c r="D96" s="296">
        <v>2269471</v>
      </c>
      <c r="E96" s="296">
        <v>2083945</v>
      </c>
      <c r="F96" s="296">
        <v>48762</v>
      </c>
      <c r="G96" s="71">
        <v>283</v>
      </c>
      <c r="H96" s="296">
        <v>123088</v>
      </c>
      <c r="I96" s="296">
        <v>13393</v>
      </c>
      <c r="J96" s="342">
        <v>85295</v>
      </c>
    </row>
    <row r="97" spans="1:10" ht="18.75" customHeight="1">
      <c r="A97" s="789"/>
      <c r="B97" s="590" t="s">
        <v>8</v>
      </c>
      <c r="C97" s="60">
        <v>2655652</v>
      </c>
      <c r="D97" s="296">
        <v>2556345</v>
      </c>
      <c r="E97" s="296">
        <v>2333814</v>
      </c>
      <c r="F97" s="296">
        <v>53635</v>
      </c>
      <c r="G97" s="71">
        <v>301</v>
      </c>
      <c r="H97" s="296">
        <v>154703</v>
      </c>
      <c r="I97" s="296">
        <v>13892</v>
      </c>
      <c r="J97" s="342">
        <v>99307</v>
      </c>
    </row>
    <row r="98" spans="1:10" ht="18.75" customHeight="1">
      <c r="A98" s="789"/>
      <c r="B98" s="590" t="s">
        <v>9</v>
      </c>
      <c r="C98" s="26">
        <v>2978404</v>
      </c>
      <c r="D98" s="79">
        <v>2860262</v>
      </c>
      <c r="E98" s="79">
        <v>2590530</v>
      </c>
      <c r="F98" s="79">
        <v>59651</v>
      </c>
      <c r="G98" s="71">
        <v>326</v>
      </c>
      <c r="H98" s="79">
        <v>192627</v>
      </c>
      <c r="I98" s="79">
        <v>17128</v>
      </c>
      <c r="J98" s="80">
        <v>118142</v>
      </c>
    </row>
    <row r="99" spans="1:10" ht="18.75" customHeight="1">
      <c r="A99" s="789"/>
      <c r="B99" s="590" t="s">
        <v>10</v>
      </c>
      <c r="C99" s="60">
        <v>3494248</v>
      </c>
      <c r="D99" s="296">
        <v>3361892</v>
      </c>
      <c r="E99" s="296">
        <v>3053632</v>
      </c>
      <c r="F99" s="296">
        <v>64808</v>
      </c>
      <c r="G99" s="71">
        <v>365</v>
      </c>
      <c r="H99" s="296">
        <v>224675</v>
      </c>
      <c r="I99" s="296">
        <v>18412</v>
      </c>
      <c r="J99" s="342">
        <v>132356</v>
      </c>
    </row>
    <row r="100" spans="1:10" ht="18.75" customHeight="1" thickBot="1">
      <c r="A100" s="790"/>
      <c r="B100" s="591" t="s">
        <v>11</v>
      </c>
      <c r="C100" s="487">
        <v>3815557</v>
      </c>
      <c r="D100" s="488">
        <v>3645537</v>
      </c>
      <c r="E100" s="488">
        <v>3247427</v>
      </c>
      <c r="F100" s="488">
        <v>71926</v>
      </c>
      <c r="G100" s="614">
        <v>426</v>
      </c>
      <c r="H100" s="488">
        <v>306358</v>
      </c>
      <c r="I100" s="488">
        <v>19400</v>
      </c>
      <c r="J100" s="490">
        <v>170020</v>
      </c>
    </row>
    <row r="101" spans="1:10" ht="18.75" customHeight="1">
      <c r="A101" s="788">
        <v>2019</v>
      </c>
      <c r="B101" s="589" t="s">
        <v>0</v>
      </c>
      <c r="C101" s="25">
        <v>373772</v>
      </c>
      <c r="D101" s="340">
        <v>368443</v>
      </c>
      <c r="E101" s="340">
        <v>330466</v>
      </c>
      <c r="F101" s="340">
        <v>12567</v>
      </c>
      <c r="G101" s="613">
        <v>50</v>
      </c>
      <c r="H101" s="340">
        <v>23850</v>
      </c>
      <c r="I101" s="340">
        <v>1510</v>
      </c>
      <c r="J101" s="341">
        <v>5329</v>
      </c>
    </row>
    <row r="102" spans="1:10" ht="18.75" customHeight="1">
      <c r="A102" s="789"/>
      <c r="B102" s="590" t="s">
        <v>1</v>
      </c>
      <c r="C102" s="26">
        <v>728233</v>
      </c>
      <c r="D102" s="79">
        <v>712542</v>
      </c>
      <c r="E102" s="79">
        <v>651753</v>
      </c>
      <c r="F102" s="79">
        <v>18629</v>
      </c>
      <c r="G102" s="71">
        <v>116</v>
      </c>
      <c r="H102" s="79">
        <v>39673</v>
      </c>
      <c r="I102" s="79">
        <v>2371</v>
      </c>
      <c r="J102" s="80">
        <v>15691</v>
      </c>
    </row>
    <row r="103" spans="1:10" ht="18.75" customHeight="1">
      <c r="A103" s="789"/>
      <c r="B103" s="590" t="s">
        <v>2</v>
      </c>
      <c r="C103" s="26">
        <v>925520</v>
      </c>
      <c r="D103" s="79">
        <v>897894</v>
      </c>
      <c r="E103" s="79">
        <v>813900</v>
      </c>
      <c r="F103" s="79">
        <v>24570</v>
      </c>
      <c r="G103" s="71">
        <v>148</v>
      </c>
      <c r="H103" s="79">
        <v>55569</v>
      </c>
      <c r="I103" s="79">
        <v>3707</v>
      </c>
      <c r="J103" s="80">
        <v>27626</v>
      </c>
    </row>
    <row r="104" spans="1:10" ht="18.75" customHeight="1">
      <c r="A104" s="789"/>
      <c r="B104" s="590" t="s">
        <v>3</v>
      </c>
      <c r="C104" s="26">
        <v>1159435</v>
      </c>
      <c r="D104" s="79">
        <v>1118129</v>
      </c>
      <c r="E104" s="79">
        <v>1008223</v>
      </c>
      <c r="F104" s="79">
        <v>30804</v>
      </c>
      <c r="G104" s="71">
        <v>165</v>
      </c>
      <c r="H104" s="79">
        <v>74307</v>
      </c>
      <c r="I104" s="79">
        <v>4630</v>
      </c>
      <c r="J104" s="80">
        <v>41306</v>
      </c>
    </row>
    <row r="105" spans="1:10" ht="18.75" customHeight="1">
      <c r="A105" s="789"/>
      <c r="B105" s="590" t="s">
        <v>4</v>
      </c>
      <c r="C105" s="26">
        <v>1575984</v>
      </c>
      <c r="D105" s="79">
        <v>1524559</v>
      </c>
      <c r="E105" s="79">
        <v>1382842</v>
      </c>
      <c r="F105" s="79">
        <v>36903</v>
      </c>
      <c r="G105" s="71">
        <v>210</v>
      </c>
      <c r="H105" s="79">
        <v>98884</v>
      </c>
      <c r="I105" s="79">
        <v>5720</v>
      </c>
      <c r="J105" s="80">
        <v>51425</v>
      </c>
    </row>
    <row r="106" spans="1:10" ht="18.75" customHeight="1">
      <c r="A106" s="789"/>
      <c r="B106" s="590" t="s">
        <v>5</v>
      </c>
      <c r="C106" s="26">
        <v>1815071</v>
      </c>
      <c r="D106" s="79">
        <v>1750014</v>
      </c>
      <c r="E106" s="79">
        <v>1554914</v>
      </c>
      <c r="F106" s="79">
        <v>42441</v>
      </c>
      <c r="G106" s="71">
        <v>242</v>
      </c>
      <c r="H106" s="79">
        <v>145547</v>
      </c>
      <c r="I106" s="79">
        <v>6870</v>
      </c>
      <c r="J106" s="80">
        <v>65057</v>
      </c>
    </row>
    <row r="107" spans="1:10" ht="18.75" customHeight="1">
      <c r="A107" s="789"/>
      <c r="B107" s="590" t="s">
        <v>6</v>
      </c>
      <c r="C107" s="60">
        <v>2192824</v>
      </c>
      <c r="D107" s="296">
        <v>2095642</v>
      </c>
      <c r="E107" s="296">
        <v>1848001</v>
      </c>
      <c r="F107" s="296">
        <v>49594</v>
      </c>
      <c r="G107" s="71">
        <v>289</v>
      </c>
      <c r="H107" s="296">
        <v>189418</v>
      </c>
      <c r="I107" s="296">
        <v>8340</v>
      </c>
      <c r="J107" s="342">
        <v>97182</v>
      </c>
    </row>
    <row r="108" spans="1:10" ht="18.75" customHeight="1">
      <c r="A108" s="789"/>
      <c r="B108" s="590" t="s">
        <v>7</v>
      </c>
      <c r="C108" s="60">
        <v>2628098</v>
      </c>
      <c r="D108" s="296">
        <v>2521566</v>
      </c>
      <c r="E108" s="296">
        <v>2247223</v>
      </c>
      <c r="F108" s="296">
        <v>56027</v>
      </c>
      <c r="G108" s="71">
        <v>305</v>
      </c>
      <c r="H108" s="296">
        <v>208832</v>
      </c>
      <c r="I108" s="296">
        <v>9179</v>
      </c>
      <c r="J108" s="342">
        <v>106532</v>
      </c>
    </row>
    <row r="109" spans="1:10" ht="18.75" customHeight="1">
      <c r="A109" s="789"/>
      <c r="B109" s="590" t="s">
        <v>8</v>
      </c>
      <c r="C109" s="60">
        <v>2909153</v>
      </c>
      <c r="D109" s="296">
        <v>2781657</v>
      </c>
      <c r="E109" s="296">
        <v>2470476</v>
      </c>
      <c r="F109" s="296">
        <v>63883</v>
      </c>
      <c r="G109" s="71">
        <v>380</v>
      </c>
      <c r="H109" s="296">
        <v>235591</v>
      </c>
      <c r="I109" s="296">
        <v>11327</v>
      </c>
      <c r="J109" s="342">
        <v>127496</v>
      </c>
    </row>
    <row r="110" spans="1:10" ht="18.75" customHeight="1">
      <c r="A110" s="789"/>
      <c r="B110" s="590" t="s">
        <v>9</v>
      </c>
      <c r="C110" s="26">
        <v>3227312</v>
      </c>
      <c r="D110" s="79">
        <v>3084794</v>
      </c>
      <c r="E110" s="79">
        <v>2732721</v>
      </c>
      <c r="F110" s="79">
        <v>72032</v>
      </c>
      <c r="G110" s="71">
        <v>450</v>
      </c>
      <c r="H110" s="79">
        <v>266406</v>
      </c>
      <c r="I110" s="79">
        <v>13185</v>
      </c>
      <c r="J110" s="80">
        <v>142518</v>
      </c>
    </row>
    <row r="111" spans="1:10" ht="18.75" customHeight="1">
      <c r="A111" s="789"/>
      <c r="B111" s="590" t="s">
        <v>10</v>
      </c>
      <c r="C111" s="60">
        <v>3662696</v>
      </c>
      <c r="D111" s="296">
        <v>3503253</v>
      </c>
      <c r="E111" s="296">
        <v>3115285</v>
      </c>
      <c r="F111" s="296">
        <v>80261</v>
      </c>
      <c r="G111" s="71">
        <v>506</v>
      </c>
      <c r="H111" s="296">
        <v>292908</v>
      </c>
      <c r="I111" s="296">
        <v>14293</v>
      </c>
      <c r="J111" s="342">
        <v>159443</v>
      </c>
    </row>
    <row r="112" spans="1:10" ht="18.75" customHeight="1" thickBot="1">
      <c r="A112" s="790"/>
      <c r="B112" s="591" t="s">
        <v>11</v>
      </c>
      <c r="C112" s="487">
        <v>4094469</v>
      </c>
      <c r="D112" s="488">
        <v>3906397</v>
      </c>
      <c r="E112" s="488">
        <v>3447230</v>
      </c>
      <c r="F112" s="488">
        <v>89525</v>
      </c>
      <c r="G112" s="614">
        <v>620</v>
      </c>
      <c r="H112" s="488">
        <v>350100</v>
      </c>
      <c r="I112" s="488">
        <v>18922</v>
      </c>
      <c r="J112" s="490">
        <v>188072</v>
      </c>
    </row>
    <row r="113" spans="1:10" ht="18.75" customHeight="1">
      <c r="A113" s="788">
        <v>2020</v>
      </c>
      <c r="B113" s="589" t="s">
        <v>0</v>
      </c>
      <c r="C113" s="25">
        <v>415237</v>
      </c>
      <c r="D113" s="340">
        <v>407689</v>
      </c>
      <c r="E113" s="340">
        <v>366613</v>
      </c>
      <c r="F113" s="340">
        <v>10747</v>
      </c>
      <c r="G113" s="613">
        <v>43</v>
      </c>
      <c r="H113" s="340">
        <v>28617</v>
      </c>
      <c r="I113" s="340">
        <v>1669</v>
      </c>
      <c r="J113" s="341">
        <v>7548</v>
      </c>
    </row>
    <row r="114" spans="1:10" ht="18.75" customHeight="1">
      <c r="A114" s="789"/>
      <c r="B114" s="590" t="s">
        <v>1</v>
      </c>
      <c r="C114" s="26">
        <v>883654</v>
      </c>
      <c r="D114" s="79">
        <v>860237</v>
      </c>
      <c r="E114" s="79">
        <v>785574</v>
      </c>
      <c r="F114" s="79">
        <v>25281</v>
      </c>
      <c r="G114" s="71">
        <v>100</v>
      </c>
      <c r="H114" s="79">
        <v>46444</v>
      </c>
      <c r="I114" s="79">
        <v>2838</v>
      </c>
      <c r="J114" s="80">
        <v>23417</v>
      </c>
    </row>
    <row r="115" spans="1:10" ht="18.75" customHeight="1">
      <c r="A115" s="789"/>
      <c r="B115" s="590" t="s">
        <v>2</v>
      </c>
      <c r="C115" s="26">
        <v>1037328</v>
      </c>
      <c r="D115" s="79">
        <v>991882</v>
      </c>
      <c r="E115" s="79">
        <v>888517</v>
      </c>
      <c r="F115" s="79">
        <v>32703</v>
      </c>
      <c r="G115" s="71">
        <v>132</v>
      </c>
      <c r="H115" s="79">
        <v>66696</v>
      </c>
      <c r="I115" s="79">
        <v>3834</v>
      </c>
      <c r="J115" s="80">
        <v>45446</v>
      </c>
    </row>
    <row r="116" spans="1:10" ht="18.75" customHeight="1">
      <c r="A116" s="789"/>
      <c r="B116" s="590" t="s">
        <v>3</v>
      </c>
      <c r="C116" s="26">
        <v>1227079</v>
      </c>
      <c r="D116" s="79">
        <v>1169581</v>
      </c>
      <c r="E116" s="79">
        <v>1049992</v>
      </c>
      <c r="F116" s="79">
        <v>38343</v>
      </c>
      <c r="G116" s="71">
        <v>145</v>
      </c>
      <c r="H116" s="79">
        <v>76786</v>
      </c>
      <c r="I116" s="79">
        <v>4315</v>
      </c>
      <c r="J116" s="80">
        <v>57498</v>
      </c>
    </row>
    <row r="117" spans="1:10" ht="18.75" customHeight="1">
      <c r="A117" s="789"/>
      <c r="B117" s="590" t="s">
        <v>4</v>
      </c>
      <c r="C117" s="26">
        <v>1566507</v>
      </c>
      <c r="D117" s="79">
        <v>1503576</v>
      </c>
      <c r="E117" s="79">
        <v>1366919</v>
      </c>
      <c r="F117" s="79">
        <v>42391</v>
      </c>
      <c r="G117" s="71">
        <v>210</v>
      </c>
      <c r="H117" s="79">
        <v>89066</v>
      </c>
      <c r="I117" s="79">
        <v>4990</v>
      </c>
      <c r="J117" s="80">
        <v>62931</v>
      </c>
    </row>
    <row r="118" spans="1:10" ht="18.75" customHeight="1">
      <c r="A118" s="789"/>
      <c r="B118" s="590" t="s">
        <v>5</v>
      </c>
      <c r="C118" s="26">
        <v>1849497</v>
      </c>
      <c r="D118" s="79">
        <v>1772805</v>
      </c>
      <c r="E118" s="79">
        <v>1591703</v>
      </c>
      <c r="F118" s="79">
        <v>49658</v>
      </c>
      <c r="G118" s="71">
        <v>228</v>
      </c>
      <c r="H118" s="79">
        <v>125154</v>
      </c>
      <c r="I118" s="79">
        <v>6062</v>
      </c>
      <c r="J118" s="80">
        <v>76692</v>
      </c>
    </row>
    <row r="119" spans="1:10" ht="18.75" customHeight="1">
      <c r="A119" s="789"/>
      <c r="B119" s="590" t="s">
        <v>6</v>
      </c>
      <c r="C119" s="60">
        <v>2258852</v>
      </c>
      <c r="D119" s="296">
        <v>2170198</v>
      </c>
      <c r="E119" s="296">
        <v>1952122</v>
      </c>
      <c r="F119" s="296">
        <v>57477</v>
      </c>
      <c r="G119" s="71">
        <v>270</v>
      </c>
      <c r="H119" s="296">
        <v>152525</v>
      </c>
      <c r="I119" s="296">
        <v>7804</v>
      </c>
      <c r="J119" s="342">
        <v>88654</v>
      </c>
    </row>
    <row r="120" spans="1:10" ht="18.75" customHeight="1">
      <c r="A120" s="789"/>
      <c r="B120" s="590" t="s">
        <v>7</v>
      </c>
      <c r="C120" s="60">
        <v>2754643</v>
      </c>
      <c r="D120" s="296">
        <v>2650600</v>
      </c>
      <c r="E120" s="296">
        <v>2377951</v>
      </c>
      <c r="F120" s="296">
        <v>65589</v>
      </c>
      <c r="G120" s="71">
        <v>308</v>
      </c>
      <c r="H120" s="296">
        <v>197182</v>
      </c>
      <c r="I120" s="296">
        <v>9570</v>
      </c>
      <c r="J120" s="342">
        <v>104043</v>
      </c>
    </row>
    <row r="121" spans="1:10" ht="18.75" customHeight="1">
      <c r="A121" s="789"/>
      <c r="B121" s="590" t="s">
        <v>8</v>
      </c>
      <c r="C121" s="60">
        <v>3113905</v>
      </c>
      <c r="D121" s="296">
        <v>2983734</v>
      </c>
      <c r="E121" s="296">
        <v>2678958</v>
      </c>
      <c r="F121" s="296">
        <v>72546</v>
      </c>
      <c r="G121" s="71">
        <v>343</v>
      </c>
      <c r="H121" s="296">
        <v>221028</v>
      </c>
      <c r="I121" s="296">
        <v>10859</v>
      </c>
      <c r="J121" s="342">
        <v>130171</v>
      </c>
    </row>
    <row r="122" spans="1:10" ht="18.75" customHeight="1">
      <c r="A122" s="789"/>
      <c r="B122" s="590" t="s">
        <v>9</v>
      </c>
      <c r="C122" s="26">
        <v>3479862</v>
      </c>
      <c r="D122" s="79">
        <v>3328388</v>
      </c>
      <c r="E122" s="79">
        <v>2983259</v>
      </c>
      <c r="F122" s="79">
        <v>81993</v>
      </c>
      <c r="G122" s="71">
        <v>393</v>
      </c>
      <c r="H122" s="79">
        <v>243937</v>
      </c>
      <c r="I122" s="79">
        <v>18806</v>
      </c>
      <c r="J122" s="80">
        <v>151474</v>
      </c>
    </row>
    <row r="123" spans="1:10" ht="18.75" customHeight="1">
      <c r="A123" s="789"/>
      <c r="B123" s="590" t="s">
        <v>10</v>
      </c>
      <c r="C123" s="60">
        <v>4264007</v>
      </c>
      <c r="D123" s="296">
        <v>4082001</v>
      </c>
      <c r="E123" s="296">
        <v>3692143</v>
      </c>
      <c r="F123" s="296">
        <v>92037</v>
      </c>
      <c r="G123" s="71">
        <v>492</v>
      </c>
      <c r="H123" s="296">
        <v>276687</v>
      </c>
      <c r="I123" s="296">
        <v>20642</v>
      </c>
      <c r="J123" s="342">
        <v>182006</v>
      </c>
    </row>
    <row r="124" spans="1:10" ht="18.75" customHeight="1" thickBot="1">
      <c r="A124" s="790"/>
      <c r="B124" s="591" t="s">
        <v>11</v>
      </c>
      <c r="C124" s="487">
        <v>4768043</v>
      </c>
      <c r="D124" s="488">
        <v>4548835</v>
      </c>
      <c r="E124" s="488">
        <v>4088742</v>
      </c>
      <c r="F124" s="488">
        <v>98807</v>
      </c>
      <c r="G124" s="614">
        <v>535</v>
      </c>
      <c r="H124" s="488">
        <v>334664</v>
      </c>
      <c r="I124" s="488">
        <v>26087</v>
      </c>
      <c r="J124" s="490">
        <v>219208</v>
      </c>
    </row>
    <row r="125" spans="1:10" ht="14.25" customHeight="1" thickTop="1">
      <c r="A125" s="787"/>
      <c r="B125" s="787"/>
      <c r="C125" s="787"/>
      <c r="D125" s="787"/>
      <c r="E125" s="787"/>
      <c r="F125" s="787"/>
      <c r="G125" s="787"/>
      <c r="H125" s="787"/>
      <c r="I125" s="787"/>
      <c r="J125" s="787"/>
    </row>
    <row r="126" spans="1:10" ht="14.25" customHeight="1">
      <c r="A126" s="741" t="s">
        <v>242</v>
      </c>
      <c r="B126" s="741"/>
      <c r="C126" s="741"/>
      <c r="D126" s="741"/>
      <c r="E126" s="741"/>
      <c r="F126" s="741"/>
      <c r="G126" s="741"/>
      <c r="H126" s="741"/>
      <c r="I126" s="741"/>
      <c r="J126" s="741"/>
    </row>
    <row r="127" spans="1:10" ht="14.25" customHeight="1">
      <c r="A127" s="761" t="s">
        <v>356</v>
      </c>
      <c r="B127" s="761"/>
      <c r="C127" s="761"/>
      <c r="D127" s="761"/>
      <c r="E127" s="761"/>
      <c r="F127" s="761"/>
      <c r="G127" s="761"/>
      <c r="H127" s="761"/>
      <c r="I127" s="761"/>
      <c r="J127" s="761"/>
    </row>
    <row r="128" spans="1:10" ht="14.25" customHeight="1">
      <c r="A128" s="775" t="s">
        <v>357</v>
      </c>
      <c r="B128" s="761"/>
      <c r="C128" s="761"/>
      <c r="D128" s="761"/>
      <c r="E128" s="761"/>
      <c r="F128" s="761"/>
      <c r="G128" s="761"/>
      <c r="H128" s="761"/>
      <c r="I128" s="761"/>
      <c r="J128" s="211"/>
    </row>
    <row r="129" spans="1:10" ht="14.25" customHeight="1">
      <c r="A129" s="761" t="s">
        <v>16</v>
      </c>
      <c r="B129" s="761"/>
      <c r="C129" s="761"/>
      <c r="D129" s="761"/>
      <c r="E129" s="761"/>
      <c r="F129" s="761"/>
      <c r="G129" s="761"/>
      <c r="H129" s="761"/>
      <c r="I129" s="761"/>
      <c r="J129" s="761"/>
    </row>
    <row r="130" spans="1:9" ht="12.75">
      <c r="A130" s="179"/>
      <c r="B130" s="179"/>
      <c r="C130" s="179"/>
      <c r="D130" s="179"/>
      <c r="E130" s="179"/>
      <c r="F130" s="179"/>
      <c r="G130" s="179"/>
      <c r="H130" s="179"/>
      <c r="I130" s="179"/>
    </row>
    <row r="131" spans="5:7" ht="12.75">
      <c r="E131"/>
      <c r="G131"/>
    </row>
    <row r="132" spans="5:7" ht="12.75">
      <c r="E132"/>
      <c r="F132" s="760" t="s">
        <v>34</v>
      </c>
      <c r="G132" s="760"/>
    </row>
    <row r="133" spans="5:7" ht="12.75">
      <c r="E133"/>
      <c r="G133"/>
    </row>
    <row r="134" spans="5:7" ht="12.75">
      <c r="E134"/>
      <c r="F134" s="120"/>
      <c r="G134"/>
    </row>
  </sheetData>
  <sheetProtection/>
  <mergeCells count="18">
    <mergeCell ref="F132:G132"/>
    <mergeCell ref="A77:A88"/>
    <mergeCell ref="A89:A100"/>
    <mergeCell ref="A101:A112"/>
    <mergeCell ref="A113:A124"/>
    <mergeCell ref="A125:J125"/>
    <mergeCell ref="A53:A64"/>
    <mergeCell ref="A65:A76"/>
    <mergeCell ref="A126:J126"/>
    <mergeCell ref="A127:J127"/>
    <mergeCell ref="A128:I128"/>
    <mergeCell ref="A129:J129"/>
    <mergeCell ref="A2:J2"/>
    <mergeCell ref="A3:J3"/>
    <mergeCell ref="A5:A16"/>
    <mergeCell ref="A17:A28"/>
    <mergeCell ref="A29:A40"/>
    <mergeCell ref="A41:A52"/>
  </mergeCells>
  <printOptions/>
  <pageMargins left="0.59" right="0.25" top="0.41" bottom="0.21" header="0.3" footer="0.17"/>
  <pageSetup horizontalDpi="600" verticalDpi="600" orientation="landscape" paperSize="9" scale="52" r:id="rId2"/>
  <colBreaks count="1" manualBreakCount="1">
    <brk id="10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2" sqref="A2:J2"/>
    </sheetView>
  </sheetViews>
  <sheetFormatPr defaultColWidth="9.140625" defaultRowHeight="12.75"/>
  <cols>
    <col min="1" max="1" width="11.8515625" style="0" customWidth="1"/>
    <col min="2" max="2" width="13.57421875" style="0" customWidth="1"/>
    <col min="3" max="3" width="15.421875" style="120" customWidth="1"/>
    <col min="4" max="4" width="14.8515625" style="0" customWidth="1"/>
    <col min="5" max="5" width="14.57421875" style="120" customWidth="1"/>
    <col min="6" max="6" width="17.57421875" style="0" customWidth="1"/>
    <col min="7" max="7" width="14.7109375" style="120" customWidth="1"/>
    <col min="8" max="8" width="14.7109375" style="0" customWidth="1"/>
    <col min="9" max="9" width="13.8515625" style="0" customWidth="1"/>
    <col min="10" max="10" width="12.421875" style="0" customWidth="1"/>
  </cols>
  <sheetData>
    <row r="1" spans="1:10" s="73" customFormat="1" ht="15.75" customHeight="1" thickBot="1">
      <c r="A1" s="210" t="s">
        <v>41</v>
      </c>
      <c r="J1" s="226" t="s">
        <v>42</v>
      </c>
    </row>
    <row r="2" spans="1:10" ht="21" customHeight="1" thickBot="1" thickTop="1">
      <c r="A2" s="764" t="s">
        <v>376</v>
      </c>
      <c r="B2" s="765"/>
      <c r="C2" s="765"/>
      <c r="D2" s="765"/>
      <c r="E2" s="765"/>
      <c r="F2" s="765"/>
      <c r="G2" s="765"/>
      <c r="H2" s="765"/>
      <c r="I2" s="765"/>
      <c r="J2" s="766"/>
    </row>
    <row r="3" spans="1:10" ht="47.25" customHeight="1" thickBot="1">
      <c r="A3" s="783" t="s">
        <v>404</v>
      </c>
      <c r="B3" s="784"/>
      <c r="C3" s="784"/>
      <c r="D3" s="784"/>
      <c r="E3" s="784"/>
      <c r="F3" s="784"/>
      <c r="G3" s="784"/>
      <c r="H3" s="784"/>
      <c r="I3" s="784"/>
      <c r="J3" s="785"/>
    </row>
    <row r="4" spans="1:10" ht="53.25" customHeight="1" thickBot="1">
      <c r="A4" s="8" t="s">
        <v>15</v>
      </c>
      <c r="B4" s="33" t="s">
        <v>14</v>
      </c>
      <c r="C4" s="34" t="s">
        <v>290</v>
      </c>
      <c r="D4" s="35" t="s">
        <v>291</v>
      </c>
      <c r="E4" s="35" t="s">
        <v>292</v>
      </c>
      <c r="F4" s="35" t="s">
        <v>293</v>
      </c>
      <c r="G4" s="35" t="s">
        <v>294</v>
      </c>
      <c r="H4" s="35" t="s">
        <v>295</v>
      </c>
      <c r="I4" s="35" t="s">
        <v>296</v>
      </c>
      <c r="J4" s="36" t="s">
        <v>345</v>
      </c>
    </row>
    <row r="5" spans="1:10" ht="18.75" customHeight="1">
      <c r="A5" s="788">
        <v>2021</v>
      </c>
      <c r="B5" s="589" t="s">
        <v>0</v>
      </c>
      <c r="C5" s="25">
        <v>493253</v>
      </c>
      <c r="D5" s="340">
        <v>485626</v>
      </c>
      <c r="E5" s="340">
        <v>441497</v>
      </c>
      <c r="F5" s="340">
        <v>7385</v>
      </c>
      <c r="G5" s="613">
        <v>37</v>
      </c>
      <c r="H5" s="340">
        <v>34162</v>
      </c>
      <c r="I5" s="340">
        <v>2545</v>
      </c>
      <c r="J5" s="341">
        <v>7627</v>
      </c>
    </row>
    <row r="6" spans="1:10" ht="18.75" customHeight="1">
      <c r="A6" s="789"/>
      <c r="B6" s="590" t="s">
        <v>1</v>
      </c>
      <c r="C6" s="26">
        <v>1241478</v>
      </c>
      <c r="D6" s="79">
        <v>1214929</v>
      </c>
      <c r="E6" s="79">
        <v>1117657</v>
      </c>
      <c r="F6" s="79">
        <v>22696</v>
      </c>
      <c r="G6" s="71">
        <v>76</v>
      </c>
      <c r="H6" s="79">
        <v>70804</v>
      </c>
      <c r="I6" s="79">
        <v>3696</v>
      </c>
      <c r="J6" s="80">
        <v>26549</v>
      </c>
    </row>
    <row r="7" spans="1:10" ht="18.75" customHeight="1">
      <c r="A7" s="789"/>
      <c r="B7" s="590" t="s">
        <v>2</v>
      </c>
      <c r="C7" s="26">
        <v>1717539</v>
      </c>
      <c r="D7" s="79">
        <v>1659249</v>
      </c>
      <c r="E7" s="79">
        <v>1515907</v>
      </c>
      <c r="F7" s="79">
        <v>30434</v>
      </c>
      <c r="G7" s="71">
        <v>112</v>
      </c>
      <c r="H7" s="79">
        <v>106496</v>
      </c>
      <c r="I7" s="79">
        <v>6300</v>
      </c>
      <c r="J7" s="80">
        <v>58290</v>
      </c>
    </row>
    <row r="8" spans="1:10" ht="18.75" customHeight="1">
      <c r="A8" s="789"/>
      <c r="B8" s="590" t="s">
        <v>3</v>
      </c>
      <c r="C8" s="26">
        <v>2100358</v>
      </c>
      <c r="D8" s="79">
        <v>2021038</v>
      </c>
      <c r="E8" s="79">
        <v>1839377</v>
      </c>
      <c r="F8" s="79">
        <v>39418</v>
      </c>
      <c r="G8" s="71">
        <v>138</v>
      </c>
      <c r="H8" s="79">
        <v>132450</v>
      </c>
      <c r="I8" s="79">
        <v>9655</v>
      </c>
      <c r="J8" s="80">
        <v>79320</v>
      </c>
    </row>
    <row r="9" spans="1:10" ht="18.75" customHeight="1">
      <c r="A9" s="789"/>
      <c r="B9" s="590" t="s">
        <v>4</v>
      </c>
      <c r="C9" s="26">
        <v>2749107</v>
      </c>
      <c r="D9" s="79">
        <v>2657381</v>
      </c>
      <c r="E9" s="79">
        <v>2447766</v>
      </c>
      <c r="F9" s="79">
        <v>45665</v>
      </c>
      <c r="G9" s="71">
        <v>152</v>
      </c>
      <c r="H9" s="79">
        <v>153893</v>
      </c>
      <c r="I9" s="79">
        <v>9905</v>
      </c>
      <c r="J9" s="80">
        <v>91726</v>
      </c>
    </row>
    <row r="10" spans="1:10" ht="18.75" customHeight="1">
      <c r="A10" s="789"/>
      <c r="B10" s="590" t="s">
        <v>5</v>
      </c>
      <c r="C10" s="26">
        <v>3118293</v>
      </c>
      <c r="D10" s="79">
        <v>3011716</v>
      </c>
      <c r="E10" s="79">
        <v>2746998</v>
      </c>
      <c r="F10" s="79">
        <v>54655</v>
      </c>
      <c r="G10" s="71">
        <v>167</v>
      </c>
      <c r="H10" s="79">
        <v>198711</v>
      </c>
      <c r="I10" s="79">
        <v>11185</v>
      </c>
      <c r="J10" s="80">
        <v>106577</v>
      </c>
    </row>
    <row r="11" spans="1:10" ht="18.75" customHeight="1">
      <c r="A11" s="789"/>
      <c r="B11" s="590" t="s">
        <v>6</v>
      </c>
      <c r="C11" s="60">
        <v>3568908</v>
      </c>
      <c r="D11" s="296">
        <v>3446492</v>
      </c>
      <c r="E11" s="296">
        <v>3145734</v>
      </c>
      <c r="F11" s="296">
        <v>63076</v>
      </c>
      <c r="G11" s="71">
        <v>178</v>
      </c>
      <c r="H11" s="296">
        <v>220239</v>
      </c>
      <c r="I11" s="296">
        <v>17265</v>
      </c>
      <c r="J11" s="342">
        <v>122416</v>
      </c>
    </row>
    <row r="12" spans="1:10" ht="18.75" customHeight="1">
      <c r="A12" s="789"/>
      <c r="B12" s="590" t="s">
        <v>7</v>
      </c>
      <c r="C12" s="60">
        <v>4686804</v>
      </c>
      <c r="D12" s="296">
        <v>4547809</v>
      </c>
      <c r="E12" s="296">
        <v>4210285</v>
      </c>
      <c r="F12" s="296">
        <v>71840</v>
      </c>
      <c r="G12" s="71">
        <v>220</v>
      </c>
      <c r="H12" s="296">
        <v>246985</v>
      </c>
      <c r="I12" s="296">
        <v>18479</v>
      </c>
      <c r="J12" s="342">
        <v>138995</v>
      </c>
    </row>
    <row r="13" spans="1:10" ht="18.75" customHeight="1">
      <c r="A13" s="789"/>
      <c r="B13" s="590" t="s">
        <v>8</v>
      </c>
      <c r="C13" s="60">
        <v>5349111</v>
      </c>
      <c r="D13" s="296">
        <v>5188796</v>
      </c>
      <c r="E13" s="296">
        <v>4804968</v>
      </c>
      <c r="F13" s="296">
        <v>82190</v>
      </c>
      <c r="G13" s="71">
        <v>269</v>
      </c>
      <c r="H13" s="296">
        <v>279695</v>
      </c>
      <c r="I13" s="296">
        <v>21674</v>
      </c>
      <c r="J13" s="342">
        <v>160315</v>
      </c>
    </row>
    <row r="14" spans="1:10" ht="18.75" customHeight="1">
      <c r="A14" s="789"/>
      <c r="B14" s="590" t="s">
        <v>9</v>
      </c>
      <c r="C14" s="26">
        <v>6011316</v>
      </c>
      <c r="D14" s="79">
        <v>5815752</v>
      </c>
      <c r="E14" s="79">
        <v>5366104</v>
      </c>
      <c r="F14" s="79">
        <v>97236</v>
      </c>
      <c r="G14" s="71">
        <v>302</v>
      </c>
      <c r="H14" s="79">
        <v>320782</v>
      </c>
      <c r="I14" s="79">
        <v>31328</v>
      </c>
      <c r="J14" s="80">
        <v>195564</v>
      </c>
    </row>
    <row r="15" spans="1:10" ht="18.75" customHeight="1">
      <c r="A15" s="789"/>
      <c r="B15" s="590" t="s">
        <v>10</v>
      </c>
      <c r="C15" s="60">
        <v>7096390</v>
      </c>
      <c r="D15" s="296">
        <v>6882758</v>
      </c>
      <c r="E15" s="296">
        <v>6356657</v>
      </c>
      <c r="F15" s="296">
        <v>107405</v>
      </c>
      <c r="G15" s="71">
        <v>326</v>
      </c>
      <c r="H15" s="296">
        <v>385851</v>
      </c>
      <c r="I15" s="296">
        <v>32519</v>
      </c>
      <c r="J15" s="342">
        <v>213632</v>
      </c>
    </row>
    <row r="16" spans="1:10" ht="18.75" customHeight="1" thickBot="1">
      <c r="A16" s="790"/>
      <c r="B16" s="591" t="s">
        <v>11</v>
      </c>
      <c r="C16" s="487">
        <v>7735281</v>
      </c>
      <c r="D16" s="488">
        <v>7488106</v>
      </c>
      <c r="E16" s="488">
        <v>6862835</v>
      </c>
      <c r="F16" s="488">
        <v>119365</v>
      </c>
      <c r="G16" s="614">
        <v>342</v>
      </c>
      <c r="H16" s="488">
        <v>469772</v>
      </c>
      <c r="I16" s="488">
        <v>35792</v>
      </c>
      <c r="J16" s="490">
        <v>247175</v>
      </c>
    </row>
    <row r="17" spans="1:10" ht="18.75" customHeight="1">
      <c r="A17" s="788">
        <v>2022</v>
      </c>
      <c r="B17" s="589" t="s">
        <v>0</v>
      </c>
      <c r="C17" s="25">
        <v>645378</v>
      </c>
      <c r="D17" s="340">
        <v>629665</v>
      </c>
      <c r="E17" s="340">
        <v>573033</v>
      </c>
      <c r="F17" s="340">
        <v>9391</v>
      </c>
      <c r="G17" s="613">
        <v>14</v>
      </c>
      <c r="H17" s="340">
        <v>41753</v>
      </c>
      <c r="I17" s="340">
        <v>5474</v>
      </c>
      <c r="J17" s="341">
        <v>15713</v>
      </c>
    </row>
    <row r="18" spans="1:10" ht="18.75" customHeight="1">
      <c r="A18" s="789"/>
      <c r="B18" s="590" t="s">
        <v>1</v>
      </c>
      <c r="C18" s="26">
        <v>1845363</v>
      </c>
      <c r="D18" s="79">
        <v>1802018</v>
      </c>
      <c r="E18" s="79">
        <v>1687114</v>
      </c>
      <c r="F18" s="79">
        <v>32395</v>
      </c>
      <c r="G18" s="71">
        <v>36</v>
      </c>
      <c r="H18" s="79">
        <v>74177</v>
      </c>
      <c r="I18" s="79">
        <v>8296</v>
      </c>
      <c r="J18" s="80">
        <v>43345</v>
      </c>
    </row>
    <row r="19" spans="1:10" ht="18.75" customHeight="1">
      <c r="A19" s="789"/>
      <c r="B19" s="590" t="s">
        <v>2</v>
      </c>
      <c r="C19" s="26">
        <v>2345845</v>
      </c>
      <c r="D19" s="79">
        <v>2261099</v>
      </c>
      <c r="E19" s="79">
        <v>2082132</v>
      </c>
      <c r="F19" s="79">
        <v>43663</v>
      </c>
      <c r="G19" s="71">
        <v>81</v>
      </c>
      <c r="H19" s="79">
        <v>122909</v>
      </c>
      <c r="I19" s="79">
        <v>12314</v>
      </c>
      <c r="J19" s="80">
        <v>84746</v>
      </c>
    </row>
    <row r="20" spans="1:10" ht="18.75" customHeight="1">
      <c r="A20" s="789"/>
      <c r="B20" s="590" t="s">
        <v>3</v>
      </c>
      <c r="C20" s="26">
        <v>2811798</v>
      </c>
      <c r="D20" s="79">
        <v>2688344</v>
      </c>
      <c r="E20" s="79">
        <v>2442319</v>
      </c>
      <c r="F20" s="79">
        <v>54901</v>
      </c>
      <c r="G20" s="71">
        <v>113</v>
      </c>
      <c r="H20" s="79">
        <v>172871</v>
      </c>
      <c r="I20" s="79">
        <v>18140</v>
      </c>
      <c r="J20" s="80">
        <v>123454</v>
      </c>
    </row>
    <row r="21" spans="1:10" ht="18.75" customHeight="1">
      <c r="A21" s="789"/>
      <c r="B21" s="590" t="s">
        <v>4</v>
      </c>
      <c r="C21" s="26">
        <v>4090459</v>
      </c>
      <c r="D21" s="79">
        <v>3950117</v>
      </c>
      <c r="E21" s="79">
        <v>3620276</v>
      </c>
      <c r="F21" s="79">
        <v>67450</v>
      </c>
      <c r="G21" s="71">
        <v>140</v>
      </c>
      <c r="H21" s="79">
        <v>236481</v>
      </c>
      <c r="I21" s="79">
        <v>25770</v>
      </c>
      <c r="J21" s="80">
        <v>140342</v>
      </c>
    </row>
    <row r="22" spans="1:10" ht="18.75" customHeight="1">
      <c r="A22" s="789"/>
      <c r="B22" s="590" t="s">
        <v>5</v>
      </c>
      <c r="C22" s="26">
        <v>4753971</v>
      </c>
      <c r="D22" s="79">
        <v>4591296</v>
      </c>
      <c r="E22" s="79">
        <v>4102124</v>
      </c>
      <c r="F22" s="79">
        <v>80841</v>
      </c>
      <c r="G22" s="71">
        <v>168</v>
      </c>
      <c r="H22" s="79">
        <v>378511</v>
      </c>
      <c r="I22" s="79">
        <v>29652</v>
      </c>
      <c r="J22" s="80">
        <v>162675</v>
      </c>
    </row>
    <row r="23" spans="1:10" ht="18.75" customHeight="1">
      <c r="A23" s="789"/>
      <c r="B23" s="590" t="s">
        <v>6</v>
      </c>
      <c r="C23" s="60">
        <v>5484461</v>
      </c>
      <c r="D23" s="296">
        <v>5294622</v>
      </c>
      <c r="E23" s="296">
        <v>4751207</v>
      </c>
      <c r="F23" s="296">
        <v>93583</v>
      </c>
      <c r="G23" s="71">
        <v>192</v>
      </c>
      <c r="H23" s="296">
        <v>417012</v>
      </c>
      <c r="I23" s="296">
        <v>32628</v>
      </c>
      <c r="J23" s="342">
        <v>189839</v>
      </c>
    </row>
    <row r="24" spans="1:10" ht="18.75" customHeight="1">
      <c r="A24" s="789"/>
      <c r="B24" s="590" t="s">
        <v>7</v>
      </c>
      <c r="C24" s="60">
        <v>7266873</v>
      </c>
      <c r="D24" s="296">
        <v>7054962</v>
      </c>
      <c r="E24" s="296">
        <v>6282766</v>
      </c>
      <c r="F24" s="296">
        <v>107343</v>
      </c>
      <c r="G24" s="71">
        <v>223</v>
      </c>
      <c r="H24" s="296">
        <v>630142</v>
      </c>
      <c r="I24" s="296">
        <v>34488</v>
      </c>
      <c r="J24" s="342">
        <v>211911</v>
      </c>
    </row>
    <row r="25" spans="1:10" ht="18.75" customHeight="1">
      <c r="A25" s="789"/>
      <c r="B25" s="590" t="s">
        <v>8</v>
      </c>
      <c r="C25" s="60">
        <v>8038374</v>
      </c>
      <c r="D25" s="296">
        <v>7786333</v>
      </c>
      <c r="E25" s="296">
        <v>6942385</v>
      </c>
      <c r="F25" s="296">
        <v>120760</v>
      </c>
      <c r="G25" s="71">
        <v>283</v>
      </c>
      <c r="H25" s="296">
        <v>686695</v>
      </c>
      <c r="I25" s="296">
        <v>36210</v>
      </c>
      <c r="J25" s="342">
        <v>252041</v>
      </c>
    </row>
    <row r="26" spans="1:10" ht="18.75" customHeight="1">
      <c r="A26" s="789"/>
      <c r="B26" s="590" t="s">
        <v>9</v>
      </c>
      <c r="C26" s="26">
        <v>8851977</v>
      </c>
      <c r="D26" s="79">
        <v>8565801</v>
      </c>
      <c r="E26" s="79">
        <v>7642635</v>
      </c>
      <c r="F26" s="79">
        <v>136966</v>
      </c>
      <c r="G26" s="71">
        <v>316</v>
      </c>
      <c r="H26" s="79">
        <v>746149</v>
      </c>
      <c r="I26" s="79">
        <v>39735</v>
      </c>
      <c r="J26" s="80">
        <v>286176</v>
      </c>
    </row>
    <row r="27" spans="1:10" ht="18.75" customHeight="1">
      <c r="A27" s="789"/>
      <c r="B27" s="590" t="s">
        <v>10</v>
      </c>
      <c r="C27" s="60">
        <v>10331501</v>
      </c>
      <c r="D27" s="296">
        <v>10010168</v>
      </c>
      <c r="E27" s="296">
        <v>8988836</v>
      </c>
      <c r="F27" s="296">
        <v>151993</v>
      </c>
      <c r="G27" s="71">
        <v>380</v>
      </c>
      <c r="H27" s="296">
        <v>826111</v>
      </c>
      <c r="I27" s="296">
        <v>42848</v>
      </c>
      <c r="J27" s="342">
        <v>321333</v>
      </c>
    </row>
    <row r="28" spans="1:10" ht="18.75" customHeight="1" thickBot="1">
      <c r="A28" s="790"/>
      <c r="B28" s="591" t="s">
        <v>11</v>
      </c>
      <c r="C28" s="487">
        <v>11690010</v>
      </c>
      <c r="D28" s="488">
        <v>11304976</v>
      </c>
      <c r="E28" s="488">
        <v>9996876</v>
      </c>
      <c r="F28" s="488">
        <v>173709</v>
      </c>
      <c r="G28" s="614">
        <v>502</v>
      </c>
      <c r="H28" s="488">
        <v>1086817</v>
      </c>
      <c r="I28" s="488">
        <v>47072</v>
      </c>
      <c r="J28" s="490">
        <v>385034</v>
      </c>
    </row>
    <row r="29" spans="1:10" ht="18.75" customHeight="1">
      <c r="A29" s="792">
        <v>2023</v>
      </c>
      <c r="B29" s="608" t="s">
        <v>0</v>
      </c>
      <c r="C29" s="609">
        <v>1383509.68282</v>
      </c>
      <c r="D29" s="610">
        <v>1339004.62567</v>
      </c>
      <c r="E29" s="610">
        <v>1236732.71095</v>
      </c>
      <c r="F29" s="610">
        <v>30408.05758</v>
      </c>
      <c r="G29" s="615">
        <v>21.29605</v>
      </c>
      <c r="H29" s="610">
        <v>65901.77064</v>
      </c>
      <c r="I29" s="610">
        <v>5940.79045</v>
      </c>
      <c r="J29" s="611">
        <v>44505.05715</v>
      </c>
    </row>
    <row r="30" spans="1:10" ht="18.75" customHeight="1">
      <c r="A30" s="789"/>
      <c r="B30" s="590" t="s">
        <v>1</v>
      </c>
      <c r="C30" s="26">
        <v>2015057.3011999999</v>
      </c>
      <c r="D30" s="79">
        <v>1935499.71614</v>
      </c>
      <c r="E30" s="79">
        <v>1756234.25621</v>
      </c>
      <c r="F30" s="79">
        <v>64864.46944</v>
      </c>
      <c r="G30" s="71">
        <v>49.97564</v>
      </c>
      <c r="H30" s="79">
        <v>105828.23921</v>
      </c>
      <c r="I30" s="79">
        <v>8522.77564</v>
      </c>
      <c r="J30" s="80">
        <v>79557.58506</v>
      </c>
    </row>
    <row r="31" spans="1:10" ht="18.75" customHeight="1">
      <c r="A31" s="789"/>
      <c r="B31" s="590" t="s">
        <v>2</v>
      </c>
      <c r="C31" s="26">
        <v>2971692.26634</v>
      </c>
      <c r="D31" s="79">
        <v>2814660.64725</v>
      </c>
      <c r="E31" s="79">
        <v>2544537.00418</v>
      </c>
      <c r="F31" s="79">
        <v>90032.18203</v>
      </c>
      <c r="G31" s="71">
        <v>82.88245</v>
      </c>
      <c r="H31" s="79">
        <v>157153.06714</v>
      </c>
      <c r="I31" s="79">
        <v>22855.51145</v>
      </c>
      <c r="J31" s="80">
        <v>157031.61909</v>
      </c>
    </row>
    <row r="32" spans="1:10" ht="18.75" customHeight="1">
      <c r="A32" s="789"/>
      <c r="B32" s="590" t="s">
        <v>3</v>
      </c>
      <c r="C32" s="26">
        <v>3767105.69419</v>
      </c>
      <c r="D32" s="79">
        <v>3568660.4924500003</v>
      </c>
      <c r="E32" s="79">
        <v>3213916.01132</v>
      </c>
      <c r="F32" s="79">
        <v>117069.4654</v>
      </c>
      <c r="G32" s="71">
        <v>112.21138</v>
      </c>
      <c r="H32" s="79">
        <v>202876.89283</v>
      </c>
      <c r="I32" s="79">
        <v>34685.91152</v>
      </c>
      <c r="J32" s="80">
        <v>198445.20174</v>
      </c>
    </row>
    <row r="33" spans="1:10" ht="18.75" customHeight="1">
      <c r="A33" s="789"/>
      <c r="B33" s="590" t="s">
        <v>4</v>
      </c>
      <c r="C33" s="26">
        <v>6816173.0743700005</v>
      </c>
      <c r="D33" s="79">
        <v>6550366.461800001</v>
      </c>
      <c r="E33" s="79">
        <v>6070965.76381</v>
      </c>
      <c r="F33" s="79">
        <v>142429.23045</v>
      </c>
      <c r="G33" s="71">
        <v>131.79655</v>
      </c>
      <c r="H33" s="79">
        <v>291182.90115</v>
      </c>
      <c r="I33" s="79">
        <v>45656.76984</v>
      </c>
      <c r="J33" s="80">
        <v>265806.61257</v>
      </c>
    </row>
    <row r="34" spans="1:10" ht="18.75" customHeight="1">
      <c r="A34" s="789"/>
      <c r="B34" s="590" t="s">
        <v>5</v>
      </c>
      <c r="C34" s="26">
        <v>8120446.108109999</v>
      </c>
      <c r="D34" s="79">
        <v>7824668.23554</v>
      </c>
      <c r="E34" s="79">
        <v>7105575.52495</v>
      </c>
      <c r="F34" s="79">
        <v>176104.64366</v>
      </c>
      <c r="G34" s="71">
        <v>154.8595</v>
      </c>
      <c r="H34" s="79">
        <v>488597.96099</v>
      </c>
      <c r="I34" s="79">
        <v>54235.24644</v>
      </c>
      <c r="J34" s="80">
        <v>295777.87257</v>
      </c>
    </row>
    <row r="35" spans="1:10" ht="18.75" customHeight="1">
      <c r="A35" s="789"/>
      <c r="B35" s="590" t="s">
        <v>6</v>
      </c>
      <c r="C35" s="26">
        <v>11544211.248230001</v>
      </c>
      <c r="D35" s="79">
        <v>11207499.63763</v>
      </c>
      <c r="E35" s="79">
        <v>10308913.29851</v>
      </c>
      <c r="F35" s="79">
        <v>200311.0383</v>
      </c>
      <c r="G35" s="71">
        <v>235.7159</v>
      </c>
      <c r="H35" s="79">
        <v>634339.18084</v>
      </c>
      <c r="I35" s="79">
        <v>63700.40408</v>
      </c>
      <c r="J35" s="80">
        <v>336711.6106</v>
      </c>
    </row>
    <row r="36" spans="1:10" ht="18.75" customHeight="1">
      <c r="A36" s="789"/>
      <c r="B36" s="590" t="s">
        <v>7</v>
      </c>
      <c r="C36" s="26">
        <v>15107173.13823</v>
      </c>
      <c r="D36" s="79">
        <v>14720104.41883</v>
      </c>
      <c r="E36" s="79">
        <v>13635512.2798</v>
      </c>
      <c r="F36" s="79">
        <v>229419.76525</v>
      </c>
      <c r="G36" s="71">
        <v>296.17954</v>
      </c>
      <c r="H36" s="79">
        <v>787269.93575</v>
      </c>
      <c r="I36" s="79">
        <v>67606.25849</v>
      </c>
      <c r="J36" s="80">
        <v>387068.7194</v>
      </c>
    </row>
    <row r="37" spans="1:10" ht="18.75" customHeight="1">
      <c r="A37" s="789"/>
      <c r="B37" s="590" t="s">
        <v>8</v>
      </c>
      <c r="C37" s="60">
        <v>17345851.134349998</v>
      </c>
      <c r="D37" s="296">
        <v>16884745.237579998</v>
      </c>
      <c r="E37" s="296">
        <v>15627492.30028</v>
      </c>
      <c r="F37" s="296">
        <v>259440.69627</v>
      </c>
      <c r="G37" s="71">
        <v>366.26758</v>
      </c>
      <c r="H37" s="296">
        <v>927093.79184</v>
      </c>
      <c r="I37" s="296">
        <v>70352.18161</v>
      </c>
      <c r="J37" s="342">
        <v>461105.89677</v>
      </c>
    </row>
    <row r="38" spans="1:10" ht="18.75" customHeight="1">
      <c r="A38" s="789"/>
      <c r="B38" s="590" t="s">
        <v>9</v>
      </c>
      <c r="C38" s="26">
        <v>19303682.72725</v>
      </c>
      <c r="D38" s="79">
        <v>18780202.03295</v>
      </c>
      <c r="E38" s="79">
        <v>17294447.68002</v>
      </c>
      <c r="F38" s="79">
        <v>289638.30407</v>
      </c>
      <c r="G38" s="71">
        <v>432.84394</v>
      </c>
      <c r="H38" s="79">
        <v>1112095.02144</v>
      </c>
      <c r="I38" s="79">
        <v>83588.18348</v>
      </c>
      <c r="J38" s="80">
        <v>523480.6943</v>
      </c>
    </row>
    <row r="39" spans="1:10" ht="18.75" customHeight="1">
      <c r="A39" s="789"/>
      <c r="B39" s="590" t="s">
        <v>10</v>
      </c>
      <c r="C39" s="26">
        <v>23245831.707910005</v>
      </c>
      <c r="D39" s="79">
        <v>22652096.633180004</v>
      </c>
      <c r="E39" s="79">
        <v>20917210.77766</v>
      </c>
      <c r="F39" s="79">
        <v>318298.42517</v>
      </c>
      <c r="G39" s="71">
        <v>648.71694</v>
      </c>
      <c r="H39" s="79">
        <v>1326649.6041</v>
      </c>
      <c r="I39" s="79">
        <v>89289.10931</v>
      </c>
      <c r="J39" s="80">
        <v>593735.07473</v>
      </c>
    </row>
    <row r="40" spans="1:10" ht="18.75" customHeight="1" thickBot="1">
      <c r="A40" s="793"/>
      <c r="B40" s="593" t="s">
        <v>11</v>
      </c>
      <c r="C40" s="26">
        <v>26203407.77588</v>
      </c>
      <c r="D40" s="79">
        <v>25490901.11278</v>
      </c>
      <c r="E40" s="79">
        <v>23198854.02354</v>
      </c>
      <c r="F40" s="79">
        <v>356815.55141</v>
      </c>
      <c r="G40" s="71">
        <v>823.56892</v>
      </c>
      <c r="H40" s="79">
        <v>1837218.68734</v>
      </c>
      <c r="I40" s="79">
        <v>97189.28157</v>
      </c>
      <c r="J40" s="80">
        <v>712506.6631</v>
      </c>
    </row>
    <row r="41" spans="1:10" ht="14.25" customHeight="1" thickTop="1">
      <c r="A41" s="787"/>
      <c r="B41" s="787"/>
      <c r="C41" s="787"/>
      <c r="D41" s="787"/>
      <c r="E41" s="787"/>
      <c r="F41" s="787"/>
      <c r="G41" s="787"/>
      <c r="H41" s="787"/>
      <c r="I41" s="787"/>
      <c r="J41" s="787"/>
    </row>
    <row r="42" spans="1:10" ht="14.25" customHeight="1">
      <c r="A42" s="741" t="s">
        <v>242</v>
      </c>
      <c r="B42" s="741"/>
      <c r="C42" s="741"/>
      <c r="D42" s="741"/>
      <c r="E42" s="741"/>
      <c r="F42" s="741"/>
      <c r="G42" s="741"/>
      <c r="H42" s="741"/>
      <c r="I42" s="741"/>
      <c r="J42" s="741"/>
    </row>
    <row r="43" spans="1:10" ht="14.25" customHeight="1">
      <c r="A43" s="761" t="s">
        <v>429</v>
      </c>
      <c r="B43" s="761"/>
      <c r="C43" s="761"/>
      <c r="D43" s="761"/>
      <c r="E43" s="761"/>
      <c r="F43" s="761"/>
      <c r="G43" s="761"/>
      <c r="H43" s="761"/>
      <c r="I43" s="761"/>
      <c r="J43" s="761"/>
    </row>
    <row r="44" spans="1:10" ht="14.25" customHeight="1">
      <c r="A44" s="775" t="s">
        <v>407</v>
      </c>
      <c r="B44" s="761"/>
      <c r="C44" s="761"/>
      <c r="D44" s="761"/>
      <c r="E44" s="761"/>
      <c r="F44" s="761"/>
      <c r="G44" s="761"/>
      <c r="H44" s="761"/>
      <c r="I44" s="761"/>
      <c r="J44" s="211"/>
    </row>
    <row r="45" spans="1:10" ht="14.25" customHeight="1">
      <c r="A45" s="761" t="s">
        <v>16</v>
      </c>
      <c r="B45" s="761"/>
      <c r="C45" s="761"/>
      <c r="D45" s="761"/>
      <c r="E45" s="761"/>
      <c r="F45" s="761"/>
      <c r="G45" s="761"/>
      <c r="H45" s="761"/>
      <c r="I45" s="761"/>
      <c r="J45" s="761"/>
    </row>
    <row r="46" spans="1:9" ht="12.75">
      <c r="A46" s="179"/>
      <c r="B46" s="179"/>
      <c r="C46" s="179"/>
      <c r="D46" s="179"/>
      <c r="E46" s="179"/>
      <c r="F46" s="179"/>
      <c r="G46" s="179"/>
      <c r="H46" s="179"/>
      <c r="I46" s="179"/>
    </row>
    <row r="47" spans="5:7" ht="12.75">
      <c r="E47"/>
      <c r="G47"/>
    </row>
    <row r="48" spans="5:7" ht="12.75">
      <c r="E48"/>
      <c r="F48" s="760" t="s">
        <v>34</v>
      </c>
      <c r="G48" s="760"/>
    </row>
    <row r="49" spans="5:7" ht="12.75">
      <c r="E49"/>
      <c r="G49"/>
    </row>
    <row r="50" spans="5:7" ht="12.75">
      <c r="E50"/>
      <c r="F50" s="120"/>
      <c r="G50"/>
    </row>
  </sheetData>
  <sheetProtection/>
  <mergeCells count="11">
    <mergeCell ref="A17:A28"/>
    <mergeCell ref="A2:J2"/>
    <mergeCell ref="A3:J3"/>
    <mergeCell ref="A44:I44"/>
    <mergeCell ref="A29:A40"/>
    <mergeCell ref="A41:J41"/>
    <mergeCell ref="F48:G48"/>
    <mergeCell ref="A42:J42"/>
    <mergeCell ref="A43:J43"/>
    <mergeCell ref="A45:J45"/>
    <mergeCell ref="A5:A16"/>
  </mergeCells>
  <printOptions/>
  <pageMargins left="0.59" right="0.25" top="0.41" bottom="0.21" header="0.3" footer="0.17"/>
  <pageSetup horizontalDpi="600" verticalDpi="600" orientation="landscape" paperSize="9" scale="52" r:id="rId2"/>
  <colBreaks count="1" manualBreakCount="1">
    <brk id="10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A2" sqref="A2:K2"/>
    </sheetView>
  </sheetViews>
  <sheetFormatPr defaultColWidth="9.140625" defaultRowHeight="12.75"/>
  <cols>
    <col min="1" max="1" width="12.140625" style="39" customWidth="1"/>
    <col min="2" max="2" width="18.28125" style="39" customWidth="1"/>
    <col min="3" max="3" width="14.57421875" style="39" customWidth="1"/>
    <col min="4" max="4" width="14.421875" style="39" customWidth="1"/>
    <col min="5" max="8" width="14.8515625" style="39" customWidth="1"/>
    <col min="9" max="9" width="15.00390625" style="39" customWidth="1"/>
    <col min="10" max="11" width="13.421875" style="39" customWidth="1"/>
  </cols>
  <sheetData>
    <row r="1" spans="1:11" s="37" customFormat="1" ht="15.75" customHeight="1" thickBot="1">
      <c r="A1" s="69" t="s">
        <v>41</v>
      </c>
      <c r="B1" s="70"/>
      <c r="C1" s="70"/>
      <c r="D1" s="70"/>
      <c r="E1" s="70"/>
      <c r="F1" s="70"/>
      <c r="K1" s="226" t="s">
        <v>42</v>
      </c>
    </row>
    <row r="2" spans="1:11" ht="25.5" customHeight="1" thickBot="1" thickTop="1">
      <c r="A2" s="764" t="s">
        <v>53</v>
      </c>
      <c r="B2" s="765"/>
      <c r="C2" s="765"/>
      <c r="D2" s="765"/>
      <c r="E2" s="765"/>
      <c r="F2" s="765"/>
      <c r="G2" s="765"/>
      <c r="H2" s="765"/>
      <c r="I2" s="765"/>
      <c r="J2" s="765"/>
      <c r="K2" s="766"/>
    </row>
    <row r="3" spans="1:11" ht="42.75" customHeight="1" thickBot="1">
      <c r="A3" s="767" t="s">
        <v>433</v>
      </c>
      <c r="B3" s="781"/>
      <c r="C3" s="781"/>
      <c r="D3" s="781"/>
      <c r="E3" s="781"/>
      <c r="F3" s="781"/>
      <c r="G3" s="781"/>
      <c r="H3" s="781"/>
      <c r="I3" s="781"/>
      <c r="J3" s="781"/>
      <c r="K3" s="782"/>
    </row>
    <row r="4" spans="1:11" ht="43.5" customHeight="1" thickBot="1">
      <c r="A4" s="81" t="s">
        <v>15</v>
      </c>
      <c r="B4" s="105" t="s">
        <v>26</v>
      </c>
      <c r="C4" s="106" t="s">
        <v>27</v>
      </c>
      <c r="D4" s="106" t="s">
        <v>28</v>
      </c>
      <c r="E4" s="107" t="s">
        <v>25</v>
      </c>
      <c r="F4" s="108" t="s">
        <v>23</v>
      </c>
      <c r="G4" s="109" t="s">
        <v>21</v>
      </c>
      <c r="H4" s="108" t="s">
        <v>24</v>
      </c>
      <c r="I4" s="107" t="s">
        <v>22</v>
      </c>
      <c r="J4" s="107" t="s">
        <v>20</v>
      </c>
      <c r="K4" s="110" t="s">
        <v>344</v>
      </c>
    </row>
    <row r="5" spans="1:11" s="38" customFormat="1" ht="19.5" customHeight="1">
      <c r="A5" s="101">
        <v>1997</v>
      </c>
      <c r="B5" s="111">
        <v>35175</v>
      </c>
      <c r="C5" s="112">
        <v>34378</v>
      </c>
      <c r="D5" s="112">
        <v>31785</v>
      </c>
      <c r="E5" s="112">
        <v>2567</v>
      </c>
      <c r="F5" s="113" t="s">
        <v>13</v>
      </c>
      <c r="G5" s="112">
        <v>26</v>
      </c>
      <c r="H5" s="113" t="s">
        <v>13</v>
      </c>
      <c r="I5" s="113" t="s">
        <v>13</v>
      </c>
      <c r="J5" s="113" t="s">
        <v>13</v>
      </c>
      <c r="K5" s="116">
        <v>797</v>
      </c>
    </row>
    <row r="6" spans="1:11" s="38" customFormat="1" ht="19.5" customHeight="1">
      <c r="A6" s="102">
        <v>1998</v>
      </c>
      <c r="B6" s="114">
        <v>64264</v>
      </c>
      <c r="C6" s="103">
        <v>62744</v>
      </c>
      <c r="D6" s="103">
        <v>58851</v>
      </c>
      <c r="E6" s="103">
        <v>3857</v>
      </c>
      <c r="F6" s="40" t="s">
        <v>13</v>
      </c>
      <c r="G6" s="103">
        <v>36</v>
      </c>
      <c r="H6" s="40" t="s">
        <v>13</v>
      </c>
      <c r="I6" s="40" t="s">
        <v>13</v>
      </c>
      <c r="J6" s="40" t="s">
        <v>13</v>
      </c>
      <c r="K6" s="104">
        <v>1520</v>
      </c>
    </row>
    <row r="7" spans="1:11" s="38" customFormat="1" ht="19.5" customHeight="1">
      <c r="A7" s="102">
        <v>1999</v>
      </c>
      <c r="B7" s="114">
        <v>97578</v>
      </c>
      <c r="C7" s="103">
        <v>94875</v>
      </c>
      <c r="D7" s="103">
        <v>87253</v>
      </c>
      <c r="E7" s="103">
        <v>7387</v>
      </c>
      <c r="F7" s="40" t="s">
        <v>13</v>
      </c>
      <c r="G7" s="103">
        <v>235</v>
      </c>
      <c r="H7" s="40" t="s">
        <v>13</v>
      </c>
      <c r="I7" s="40" t="s">
        <v>13</v>
      </c>
      <c r="J7" s="40" t="s">
        <v>13</v>
      </c>
      <c r="K7" s="104">
        <v>2703</v>
      </c>
    </row>
    <row r="8" spans="1:11" s="38" customFormat="1" ht="19.5" customHeight="1">
      <c r="A8" s="102">
        <v>2000</v>
      </c>
      <c r="B8" s="114">
        <v>150218</v>
      </c>
      <c r="C8" s="103">
        <v>146769</v>
      </c>
      <c r="D8" s="103">
        <v>134113</v>
      </c>
      <c r="E8" s="103">
        <v>12574</v>
      </c>
      <c r="F8" s="40" t="s">
        <v>13</v>
      </c>
      <c r="G8" s="103">
        <v>82</v>
      </c>
      <c r="H8" s="40" t="s">
        <v>13</v>
      </c>
      <c r="I8" s="40" t="s">
        <v>13</v>
      </c>
      <c r="J8" s="40" t="s">
        <v>13</v>
      </c>
      <c r="K8" s="104">
        <v>3449</v>
      </c>
    </row>
    <row r="9" spans="1:11" s="38" customFormat="1" ht="19.5" customHeight="1">
      <c r="A9" s="102">
        <v>2001</v>
      </c>
      <c r="B9" s="114">
        <v>226944</v>
      </c>
      <c r="C9" s="103">
        <v>221355</v>
      </c>
      <c r="D9" s="103">
        <v>202332</v>
      </c>
      <c r="E9" s="103">
        <v>18870</v>
      </c>
      <c r="F9" s="40" t="s">
        <v>13</v>
      </c>
      <c r="G9" s="103">
        <v>153</v>
      </c>
      <c r="H9" s="40" t="s">
        <v>13</v>
      </c>
      <c r="I9" s="40" t="s">
        <v>13</v>
      </c>
      <c r="J9" s="40" t="s">
        <v>13</v>
      </c>
      <c r="K9" s="104">
        <v>5589</v>
      </c>
    </row>
    <row r="10" spans="1:11" s="38" customFormat="1" ht="19.5" customHeight="1">
      <c r="A10" s="102">
        <v>2002</v>
      </c>
      <c r="B10" s="114">
        <v>350124</v>
      </c>
      <c r="C10" s="103">
        <v>341602</v>
      </c>
      <c r="D10" s="103">
        <v>308740</v>
      </c>
      <c r="E10" s="103">
        <v>31778</v>
      </c>
      <c r="F10" s="40" t="s">
        <v>13</v>
      </c>
      <c r="G10" s="103">
        <v>1084</v>
      </c>
      <c r="H10" s="40" t="s">
        <v>13</v>
      </c>
      <c r="I10" s="40" t="s">
        <v>13</v>
      </c>
      <c r="J10" s="40" t="s">
        <v>13</v>
      </c>
      <c r="K10" s="104">
        <v>8522</v>
      </c>
    </row>
    <row r="11" spans="1:11" s="38" customFormat="1" ht="19.5" customHeight="1">
      <c r="A11" s="102">
        <v>2003</v>
      </c>
      <c r="B11" s="114">
        <v>499927</v>
      </c>
      <c r="C11" s="103">
        <v>483824</v>
      </c>
      <c r="D11" s="103">
        <v>440100</v>
      </c>
      <c r="E11" s="103">
        <v>42407</v>
      </c>
      <c r="F11" s="40" t="s">
        <v>13</v>
      </c>
      <c r="G11" s="103">
        <v>1317</v>
      </c>
      <c r="H11" s="40" t="s">
        <v>13</v>
      </c>
      <c r="I11" s="40" t="s">
        <v>13</v>
      </c>
      <c r="J11" s="40" t="s">
        <v>13</v>
      </c>
      <c r="K11" s="104">
        <v>16103</v>
      </c>
    </row>
    <row r="12" spans="1:11" s="37" customFormat="1" ht="19.5" customHeight="1">
      <c r="A12" s="102">
        <v>2004</v>
      </c>
      <c r="B12" s="115">
        <v>556528</v>
      </c>
      <c r="C12" s="40">
        <v>538269</v>
      </c>
      <c r="D12" s="40">
        <v>475590</v>
      </c>
      <c r="E12" s="40">
        <v>60816</v>
      </c>
      <c r="F12" s="40" t="s">
        <v>13</v>
      </c>
      <c r="G12" s="40" t="s">
        <v>13</v>
      </c>
      <c r="H12" s="40" t="s">
        <v>13</v>
      </c>
      <c r="I12" s="40">
        <v>1863</v>
      </c>
      <c r="J12" s="40" t="s">
        <v>13</v>
      </c>
      <c r="K12" s="42">
        <v>18259</v>
      </c>
    </row>
    <row r="13" spans="1:11" s="38" customFormat="1" ht="19.5" customHeight="1">
      <c r="A13" s="102">
        <v>2005</v>
      </c>
      <c r="B13" s="114">
        <v>669156</v>
      </c>
      <c r="C13" s="103">
        <v>642516</v>
      </c>
      <c r="D13" s="103">
        <v>577574</v>
      </c>
      <c r="E13" s="103">
        <v>61273</v>
      </c>
      <c r="F13" s="40" t="s">
        <v>13</v>
      </c>
      <c r="G13" s="40" t="s">
        <v>13</v>
      </c>
      <c r="H13" s="40" t="s">
        <v>13</v>
      </c>
      <c r="I13" s="103">
        <v>3669</v>
      </c>
      <c r="J13" s="40" t="s">
        <v>13</v>
      </c>
      <c r="K13" s="104">
        <v>26640</v>
      </c>
    </row>
    <row r="14" spans="1:11" s="37" customFormat="1" ht="19.5" customHeight="1">
      <c r="A14" s="102">
        <v>2006</v>
      </c>
      <c r="B14" s="115">
        <v>980558</v>
      </c>
      <c r="C14" s="40">
        <v>949943</v>
      </c>
      <c r="D14" s="40">
        <v>816504</v>
      </c>
      <c r="E14" s="40">
        <v>127218</v>
      </c>
      <c r="F14" s="40" t="s">
        <v>13</v>
      </c>
      <c r="G14" s="40" t="s">
        <v>13</v>
      </c>
      <c r="H14" s="40" t="s">
        <v>13</v>
      </c>
      <c r="I14" s="40">
        <v>6221</v>
      </c>
      <c r="J14" s="40" t="s">
        <v>13</v>
      </c>
      <c r="K14" s="42">
        <v>30615</v>
      </c>
    </row>
    <row r="15" spans="1:11" s="37" customFormat="1" ht="19.5" customHeight="1">
      <c r="A15" s="102">
        <v>2007</v>
      </c>
      <c r="B15" s="115">
        <v>1024829</v>
      </c>
      <c r="C15" s="40">
        <v>991515</v>
      </c>
      <c r="D15" s="40">
        <v>884503</v>
      </c>
      <c r="E15" s="40" t="s">
        <v>13</v>
      </c>
      <c r="F15" s="40">
        <v>37904</v>
      </c>
      <c r="G15" s="40" t="s">
        <v>13</v>
      </c>
      <c r="H15" s="40">
        <v>65747</v>
      </c>
      <c r="I15" s="40">
        <v>3361</v>
      </c>
      <c r="J15" s="40" t="s">
        <v>13</v>
      </c>
      <c r="K15" s="42">
        <v>33314</v>
      </c>
    </row>
    <row r="16" spans="1:11" s="37" customFormat="1" ht="19.5" customHeight="1">
      <c r="A16" s="102">
        <v>2008</v>
      </c>
      <c r="B16" s="115">
        <v>1095744</v>
      </c>
      <c r="C16" s="40">
        <v>1050488</v>
      </c>
      <c r="D16" s="40">
        <v>965734</v>
      </c>
      <c r="E16" s="40" t="s">
        <v>13</v>
      </c>
      <c r="F16" s="40">
        <v>29816</v>
      </c>
      <c r="G16" s="40" t="s">
        <v>13</v>
      </c>
      <c r="H16" s="40">
        <v>52635</v>
      </c>
      <c r="I16" s="40">
        <v>2024</v>
      </c>
      <c r="J16" s="40">
        <v>279</v>
      </c>
      <c r="K16" s="42">
        <v>45256</v>
      </c>
    </row>
    <row r="17" spans="1:11" s="37" customFormat="1" ht="19.5" customHeight="1">
      <c r="A17" s="102">
        <v>2009</v>
      </c>
      <c r="B17" s="26">
        <v>1161379</v>
      </c>
      <c r="C17" s="79">
        <v>1114019</v>
      </c>
      <c r="D17" s="79">
        <v>993221</v>
      </c>
      <c r="E17" s="40" t="s">
        <v>13</v>
      </c>
      <c r="F17" s="79">
        <v>34463</v>
      </c>
      <c r="G17" s="40" t="s">
        <v>13</v>
      </c>
      <c r="H17" s="79">
        <v>82721</v>
      </c>
      <c r="I17" s="79">
        <v>3577</v>
      </c>
      <c r="J17" s="79">
        <v>37</v>
      </c>
      <c r="K17" s="80">
        <v>47360</v>
      </c>
    </row>
    <row r="18" spans="1:11" s="37" customFormat="1" ht="19.5" customHeight="1">
      <c r="A18" s="102">
        <v>2010</v>
      </c>
      <c r="B18" s="26">
        <v>1424104</v>
      </c>
      <c r="C18" s="79">
        <v>1366083</v>
      </c>
      <c r="D18" s="79">
        <v>1243374</v>
      </c>
      <c r="E18" s="40" t="s">
        <v>13</v>
      </c>
      <c r="F18" s="79">
        <v>42742</v>
      </c>
      <c r="G18" s="40" t="s">
        <v>13</v>
      </c>
      <c r="H18" s="79">
        <v>75141</v>
      </c>
      <c r="I18" s="79">
        <v>4758</v>
      </c>
      <c r="J18" s="79">
        <v>68</v>
      </c>
      <c r="K18" s="80">
        <v>58021</v>
      </c>
    </row>
    <row r="19" spans="1:11" s="37" customFormat="1" ht="19.5" customHeight="1">
      <c r="A19" s="102">
        <v>2011</v>
      </c>
      <c r="B19" s="26">
        <v>1709222</v>
      </c>
      <c r="C19" s="79">
        <v>1629484</v>
      </c>
      <c r="D19" s="79">
        <v>1504190</v>
      </c>
      <c r="E19" s="40" t="s">
        <v>13</v>
      </c>
      <c r="F19" s="79">
        <v>39810</v>
      </c>
      <c r="G19" s="40" t="s">
        <v>13</v>
      </c>
      <c r="H19" s="79">
        <v>78867</v>
      </c>
      <c r="I19" s="79">
        <v>6617</v>
      </c>
      <c r="J19" s="40" t="s">
        <v>13</v>
      </c>
      <c r="K19" s="80">
        <v>79738</v>
      </c>
    </row>
    <row r="20" spans="1:11" s="37" customFormat="1" ht="19.5" customHeight="1">
      <c r="A20" s="102">
        <v>2012</v>
      </c>
      <c r="B20" s="26">
        <v>1798883</v>
      </c>
      <c r="C20" s="79">
        <v>1704597</v>
      </c>
      <c r="D20" s="79">
        <v>1571713</v>
      </c>
      <c r="E20" s="40" t="s">
        <v>13</v>
      </c>
      <c r="F20" s="79">
        <v>38813</v>
      </c>
      <c r="G20" s="32" t="s">
        <v>13</v>
      </c>
      <c r="H20" s="79">
        <v>88605</v>
      </c>
      <c r="I20" s="79">
        <v>5466</v>
      </c>
      <c r="J20" s="40" t="s">
        <v>13</v>
      </c>
      <c r="K20" s="80">
        <v>94286</v>
      </c>
    </row>
    <row r="21" spans="1:11" s="37" customFormat="1" ht="19.5" customHeight="1">
      <c r="A21" s="102">
        <v>2013</v>
      </c>
      <c r="B21" s="26">
        <v>2108006</v>
      </c>
      <c r="C21" s="79">
        <v>1985766</v>
      </c>
      <c r="D21" s="79">
        <v>1825210</v>
      </c>
      <c r="E21" s="40" t="s">
        <v>13</v>
      </c>
      <c r="F21" s="79">
        <v>46468</v>
      </c>
      <c r="G21" s="40" t="s">
        <v>13</v>
      </c>
      <c r="H21" s="79">
        <v>102638</v>
      </c>
      <c r="I21" s="79">
        <v>11442</v>
      </c>
      <c r="J21" s="40">
        <v>8</v>
      </c>
      <c r="K21" s="80">
        <v>122240</v>
      </c>
    </row>
    <row r="22" spans="1:11" s="37" customFormat="1" ht="19.5" customHeight="1">
      <c r="A22" s="102">
        <v>2014</v>
      </c>
      <c r="B22" s="26">
        <v>2232920</v>
      </c>
      <c r="C22" s="79">
        <v>2111785</v>
      </c>
      <c r="D22" s="79">
        <v>1937965</v>
      </c>
      <c r="E22" s="40" t="s">
        <v>13</v>
      </c>
      <c r="F22" s="79">
        <v>49770</v>
      </c>
      <c r="G22" s="32" t="s">
        <v>13</v>
      </c>
      <c r="H22" s="79">
        <v>109205</v>
      </c>
      <c r="I22" s="79">
        <v>14842</v>
      </c>
      <c r="J22" s="40">
        <v>3</v>
      </c>
      <c r="K22" s="80">
        <v>121135</v>
      </c>
    </row>
    <row r="23" spans="1:11" s="37" customFormat="1" ht="19.5" customHeight="1">
      <c r="A23" s="102">
        <v>2015</v>
      </c>
      <c r="B23" s="26">
        <v>2632267</v>
      </c>
      <c r="C23" s="79">
        <v>2469226</v>
      </c>
      <c r="D23" s="79">
        <v>2278162</v>
      </c>
      <c r="E23" s="40" t="s">
        <v>13</v>
      </c>
      <c r="F23" s="79">
        <v>54759</v>
      </c>
      <c r="G23" s="40" t="s">
        <v>13</v>
      </c>
      <c r="H23" s="79">
        <v>123780</v>
      </c>
      <c r="I23" s="79">
        <v>12425</v>
      </c>
      <c r="J23" s="40">
        <v>105</v>
      </c>
      <c r="K23" s="80">
        <v>163041</v>
      </c>
    </row>
    <row r="24" spans="1:11" s="37" customFormat="1" ht="19.5" customHeight="1">
      <c r="A24" s="584">
        <v>2016</v>
      </c>
      <c r="B24" s="330">
        <v>3000569</v>
      </c>
      <c r="C24" s="338">
        <v>2871858</v>
      </c>
      <c r="D24" s="338">
        <v>2643029</v>
      </c>
      <c r="E24" s="585" t="s">
        <v>13</v>
      </c>
      <c r="F24" s="338">
        <v>58155</v>
      </c>
      <c r="G24" s="585" t="s">
        <v>13</v>
      </c>
      <c r="H24" s="338">
        <v>156253</v>
      </c>
      <c r="I24" s="338">
        <v>14421</v>
      </c>
      <c r="J24" s="585">
        <v>105</v>
      </c>
      <c r="K24" s="339">
        <v>128711</v>
      </c>
    </row>
    <row r="25" spans="1:11" s="37" customFormat="1" ht="19.5" customHeight="1">
      <c r="A25" s="102">
        <v>2017</v>
      </c>
      <c r="B25" s="26">
        <v>3148475</v>
      </c>
      <c r="C25" s="79">
        <v>2997769</v>
      </c>
      <c r="D25" s="79">
        <v>2751334</v>
      </c>
      <c r="E25" s="40" t="s">
        <v>13</v>
      </c>
      <c r="F25" s="79">
        <v>65365</v>
      </c>
      <c r="G25" s="32" t="s">
        <v>13</v>
      </c>
      <c r="H25" s="79">
        <v>155055</v>
      </c>
      <c r="I25" s="79">
        <v>26015</v>
      </c>
      <c r="J25" s="40">
        <v>351</v>
      </c>
      <c r="K25" s="80">
        <v>150706</v>
      </c>
    </row>
    <row r="26" spans="1:11" s="37" customFormat="1" ht="19.5" customHeight="1">
      <c r="A26" s="102">
        <v>2018</v>
      </c>
      <c r="B26" s="26">
        <v>3815557</v>
      </c>
      <c r="C26" s="79">
        <v>3645537</v>
      </c>
      <c r="D26" s="79">
        <v>3247427</v>
      </c>
      <c r="E26" s="40" t="s">
        <v>13</v>
      </c>
      <c r="F26" s="79">
        <v>71926</v>
      </c>
      <c r="G26" s="40" t="s">
        <v>13</v>
      </c>
      <c r="H26" s="79">
        <v>306358</v>
      </c>
      <c r="I26" s="79">
        <v>19400</v>
      </c>
      <c r="J26" s="40">
        <v>426</v>
      </c>
      <c r="K26" s="80">
        <v>170020</v>
      </c>
    </row>
    <row r="27" spans="1:11" s="37" customFormat="1" ht="19.5" customHeight="1">
      <c r="A27" s="102">
        <v>2019</v>
      </c>
      <c r="B27" s="60">
        <v>4094469</v>
      </c>
      <c r="C27" s="296">
        <v>3906397</v>
      </c>
      <c r="D27" s="296">
        <v>3447230</v>
      </c>
      <c r="E27" s="40" t="s">
        <v>13</v>
      </c>
      <c r="F27" s="296">
        <v>89525</v>
      </c>
      <c r="G27" s="32" t="s">
        <v>13</v>
      </c>
      <c r="H27" s="296">
        <v>350100</v>
      </c>
      <c r="I27" s="296">
        <v>18922</v>
      </c>
      <c r="J27" s="71">
        <v>620</v>
      </c>
      <c r="K27" s="342">
        <v>188072</v>
      </c>
    </row>
    <row r="28" spans="1:11" s="37" customFormat="1" ht="19.5" customHeight="1">
      <c r="A28" s="102">
        <v>2020</v>
      </c>
      <c r="B28" s="60">
        <v>4768043</v>
      </c>
      <c r="C28" s="296">
        <v>4548835</v>
      </c>
      <c r="D28" s="296">
        <v>4088742</v>
      </c>
      <c r="E28" s="40" t="s">
        <v>13</v>
      </c>
      <c r="F28" s="296">
        <v>98807</v>
      </c>
      <c r="G28" s="32" t="s">
        <v>13</v>
      </c>
      <c r="H28" s="296">
        <v>334664</v>
      </c>
      <c r="I28" s="296">
        <v>26087</v>
      </c>
      <c r="J28" s="71">
        <v>535</v>
      </c>
      <c r="K28" s="342">
        <v>219208</v>
      </c>
    </row>
    <row r="29" spans="1:11" s="37" customFormat="1" ht="19.5" customHeight="1">
      <c r="A29" s="102">
        <v>2021</v>
      </c>
      <c r="B29" s="60">
        <v>7735281</v>
      </c>
      <c r="C29" s="296">
        <v>7488106</v>
      </c>
      <c r="D29" s="296">
        <v>6862835</v>
      </c>
      <c r="E29" s="40" t="s">
        <v>13</v>
      </c>
      <c r="F29" s="296">
        <v>119365</v>
      </c>
      <c r="G29" s="32" t="s">
        <v>13</v>
      </c>
      <c r="H29" s="296">
        <v>469772</v>
      </c>
      <c r="I29" s="296">
        <v>35792</v>
      </c>
      <c r="J29" s="71">
        <v>342</v>
      </c>
      <c r="K29" s="342">
        <v>247175</v>
      </c>
    </row>
    <row r="30" spans="1:11" s="37" customFormat="1" ht="19.5" customHeight="1">
      <c r="A30" s="102">
        <v>2022</v>
      </c>
      <c r="B30" s="60">
        <v>11690010</v>
      </c>
      <c r="C30" s="296">
        <v>11304976</v>
      </c>
      <c r="D30" s="296">
        <v>9996876</v>
      </c>
      <c r="E30" s="40" t="s">
        <v>13</v>
      </c>
      <c r="F30" s="296">
        <v>173709</v>
      </c>
      <c r="G30" s="32" t="s">
        <v>13</v>
      </c>
      <c r="H30" s="296">
        <v>1086817</v>
      </c>
      <c r="I30" s="296">
        <v>47072</v>
      </c>
      <c r="J30" s="71">
        <v>502</v>
      </c>
      <c r="K30" s="342">
        <v>385034</v>
      </c>
    </row>
    <row r="31" spans="1:11" s="37" customFormat="1" ht="19.5" customHeight="1" thickBot="1">
      <c r="A31" s="616">
        <v>2023</v>
      </c>
      <c r="B31" s="617">
        <v>26203407.77588</v>
      </c>
      <c r="C31" s="618">
        <v>25490901.11278</v>
      </c>
      <c r="D31" s="618">
        <v>23198854.02354</v>
      </c>
      <c r="E31" s="619" t="s">
        <v>13</v>
      </c>
      <c r="F31" s="618">
        <v>356815.55141</v>
      </c>
      <c r="G31" s="620" t="s">
        <v>13</v>
      </c>
      <c r="H31" s="618">
        <v>1837218.68734</v>
      </c>
      <c r="I31" s="618">
        <v>97189.28157</v>
      </c>
      <c r="J31" s="622">
        <v>823.56892</v>
      </c>
      <c r="K31" s="621">
        <v>712506.6631</v>
      </c>
    </row>
    <row r="32" spans="1:11" s="37" customFormat="1" ht="14.25" customHeight="1" thickTop="1">
      <c r="A32" s="794"/>
      <c r="B32" s="794"/>
      <c r="C32" s="794"/>
      <c r="D32" s="794"/>
      <c r="E32" s="794"/>
      <c r="F32" s="794"/>
      <c r="G32" s="794"/>
      <c r="H32" s="794"/>
      <c r="I32" s="794"/>
      <c r="J32" s="794"/>
      <c r="K32" s="794"/>
    </row>
    <row r="33" spans="1:11" ht="14.25" customHeight="1">
      <c r="A33" s="741" t="s">
        <v>242</v>
      </c>
      <c r="B33" s="741"/>
      <c r="C33" s="741"/>
      <c r="D33" s="741"/>
      <c r="E33" s="741"/>
      <c r="F33" s="741"/>
      <c r="G33" s="741"/>
      <c r="H33" s="741"/>
      <c r="I33" s="741"/>
      <c r="J33" s="741"/>
      <c r="K33"/>
    </row>
    <row r="34" spans="1:11" ht="14.25" customHeight="1">
      <c r="A34" s="761" t="s">
        <v>428</v>
      </c>
      <c r="B34" s="761"/>
      <c r="C34" s="761"/>
      <c r="D34" s="761"/>
      <c r="E34" s="761"/>
      <c r="F34" s="761"/>
      <c r="G34" s="761"/>
      <c r="H34" s="761"/>
      <c r="I34" s="761"/>
      <c r="J34" s="761"/>
      <c r="K34"/>
    </row>
    <row r="35" spans="1:11" ht="14.25" customHeight="1">
      <c r="A35" s="761" t="s">
        <v>434</v>
      </c>
      <c r="B35" s="761"/>
      <c r="C35" s="761"/>
      <c r="D35" s="761"/>
      <c r="E35" s="761"/>
      <c r="F35" s="761"/>
      <c r="G35" s="761"/>
      <c r="H35" s="761"/>
      <c r="I35" s="761"/>
      <c r="J35" s="761"/>
      <c r="K35"/>
    </row>
    <row r="36" spans="1:10" ht="14.25" customHeight="1">
      <c r="A36" s="761" t="s">
        <v>16</v>
      </c>
      <c r="B36" s="761"/>
      <c r="C36" s="761"/>
      <c r="D36" s="761"/>
      <c r="E36" s="761"/>
      <c r="F36" s="761"/>
      <c r="G36" s="761"/>
      <c r="H36" s="761"/>
      <c r="I36" s="761"/>
      <c r="J36" s="761"/>
    </row>
    <row r="37" spans="1:10" ht="12.75">
      <c r="A37" s="179"/>
      <c r="E37" s="179"/>
      <c r="F37" s="179"/>
      <c r="G37" s="179"/>
      <c r="H37" s="179"/>
      <c r="I37" s="179"/>
      <c r="J37" s="179"/>
    </row>
    <row r="38" spans="1:11" ht="12.75">
      <c r="A38"/>
      <c r="E38" s="179"/>
      <c r="F38" s="179"/>
      <c r="G38" s="179"/>
      <c r="K38"/>
    </row>
    <row r="39" spans="1:11" ht="20.25" customHeight="1">
      <c r="A39"/>
      <c r="E39"/>
      <c r="F39"/>
      <c r="G39"/>
      <c r="H39"/>
      <c r="I39"/>
      <c r="J39"/>
      <c r="K39"/>
    </row>
    <row r="40" spans="1:11" ht="12.75">
      <c r="A40"/>
      <c r="E40"/>
      <c r="F40" s="760" t="s">
        <v>34</v>
      </c>
      <c r="G40" s="760"/>
      <c r="H40"/>
      <c r="I40"/>
      <c r="J40"/>
      <c r="K40"/>
    </row>
    <row r="41" spans="5:7" ht="12.75">
      <c r="E41"/>
      <c r="F41"/>
      <c r="G41"/>
    </row>
    <row r="42" ht="12.75">
      <c r="I42" s="44"/>
    </row>
  </sheetData>
  <sheetProtection/>
  <mergeCells count="8">
    <mergeCell ref="A35:J35"/>
    <mergeCell ref="A36:J36"/>
    <mergeCell ref="A2:K2"/>
    <mergeCell ref="F40:G40"/>
    <mergeCell ref="A3:K3"/>
    <mergeCell ref="A33:J33"/>
    <mergeCell ref="A34:J34"/>
    <mergeCell ref="A32:K32"/>
  </mergeCells>
  <hyperlinks>
    <hyperlink ref="A1" r:id="rId1" display="http://kayham.erciyes.edu.tr/"/>
  </hyperlinks>
  <printOptions/>
  <pageMargins left="0.62" right="0.26" top="1" bottom="0.62" header="0.5" footer="0.5"/>
  <pageSetup horizontalDpi="600" verticalDpi="600" orientation="landscape" paperSize="9" scale="86" r:id="rId3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78"/>
  <sheetViews>
    <sheetView zoomScalePageLayoutView="0" workbookViewId="0" topLeftCell="A1">
      <selection activeCell="A2" sqref="A2:U2"/>
    </sheetView>
  </sheetViews>
  <sheetFormatPr defaultColWidth="9.140625" defaultRowHeight="12.75"/>
  <cols>
    <col min="2" max="2" width="13.7109375" style="68" customWidth="1"/>
    <col min="3" max="20" width="11.7109375" style="46" customWidth="1"/>
    <col min="21" max="21" width="11.00390625" style="46" customWidth="1"/>
  </cols>
  <sheetData>
    <row r="1" spans="1:21" s="73" customFormat="1" ht="15.75" customHeight="1" thickBot="1">
      <c r="A1" s="210" t="s">
        <v>41</v>
      </c>
      <c r="U1" s="226" t="s">
        <v>42</v>
      </c>
    </row>
    <row r="2" spans="1:21" ht="25.5" customHeight="1" thickBot="1" thickTop="1">
      <c r="A2" s="764" t="s">
        <v>378</v>
      </c>
      <c r="B2" s="765"/>
      <c r="C2" s="765"/>
      <c r="D2" s="765"/>
      <c r="E2" s="765"/>
      <c r="F2" s="765"/>
      <c r="G2" s="765"/>
      <c r="H2" s="765"/>
      <c r="I2" s="765"/>
      <c r="J2" s="765"/>
      <c r="K2" s="765"/>
      <c r="L2" s="765"/>
      <c r="M2" s="765"/>
      <c r="N2" s="765"/>
      <c r="O2" s="765"/>
      <c r="P2" s="765"/>
      <c r="Q2" s="765"/>
      <c r="R2" s="765"/>
      <c r="S2" s="765"/>
      <c r="T2" s="765"/>
      <c r="U2" s="766"/>
    </row>
    <row r="3" spans="1:21" ht="29.25" customHeight="1" thickBot="1">
      <c r="A3" s="802" t="s">
        <v>377</v>
      </c>
      <c r="B3" s="803"/>
      <c r="C3" s="803"/>
      <c r="D3" s="803"/>
      <c r="E3" s="803"/>
      <c r="F3" s="803"/>
      <c r="G3" s="803"/>
      <c r="H3" s="803"/>
      <c r="I3" s="803"/>
      <c r="J3" s="803"/>
      <c r="K3" s="803"/>
      <c r="L3" s="803"/>
      <c r="M3" s="803"/>
      <c r="N3" s="803"/>
      <c r="O3" s="803"/>
      <c r="P3" s="803"/>
      <c r="Q3" s="803"/>
      <c r="R3" s="803"/>
      <c r="S3" s="803"/>
      <c r="T3" s="803"/>
      <c r="U3" s="804"/>
    </row>
    <row r="4" spans="1:21" s="45" customFormat="1" ht="30" customHeight="1" thickBot="1">
      <c r="A4" s="805" t="s">
        <v>31</v>
      </c>
      <c r="B4" s="807" t="s">
        <v>32</v>
      </c>
      <c r="C4" s="809" t="s">
        <v>29</v>
      </c>
      <c r="D4" s="810"/>
      <c r="E4" s="810"/>
      <c r="F4" s="810"/>
      <c r="G4" s="810"/>
      <c r="H4" s="810"/>
      <c r="I4" s="811"/>
      <c r="J4" s="812" t="s">
        <v>263</v>
      </c>
      <c r="K4" s="814" t="s">
        <v>30</v>
      </c>
      <c r="L4" s="814"/>
      <c r="M4" s="814"/>
      <c r="N4" s="814"/>
      <c r="O4" s="814"/>
      <c r="P4" s="814"/>
      <c r="Q4" s="814"/>
      <c r="R4" s="814"/>
      <c r="S4" s="814"/>
      <c r="T4" s="815"/>
      <c r="U4" s="816" t="s">
        <v>263</v>
      </c>
    </row>
    <row r="5" spans="1:21" s="45" customFormat="1" ht="77.25" thickBot="1">
      <c r="A5" s="806"/>
      <c r="B5" s="808"/>
      <c r="C5" s="54" t="s">
        <v>297</v>
      </c>
      <c r="D5" s="55" t="s">
        <v>298</v>
      </c>
      <c r="E5" s="55" t="s">
        <v>299</v>
      </c>
      <c r="F5" s="55" t="s">
        <v>300</v>
      </c>
      <c r="G5" s="55" t="s">
        <v>301</v>
      </c>
      <c r="H5" s="56" t="s">
        <v>302</v>
      </c>
      <c r="I5" s="58" t="s">
        <v>303</v>
      </c>
      <c r="J5" s="813"/>
      <c r="K5" s="52" t="s">
        <v>304</v>
      </c>
      <c r="L5" s="53" t="s">
        <v>305</v>
      </c>
      <c r="M5" s="53" t="s">
        <v>306</v>
      </c>
      <c r="N5" s="53" t="s">
        <v>307</v>
      </c>
      <c r="O5" s="53" t="s">
        <v>308</v>
      </c>
      <c r="P5" s="53" t="s">
        <v>309</v>
      </c>
      <c r="Q5" s="53" t="s">
        <v>310</v>
      </c>
      <c r="R5" s="53" t="s">
        <v>311</v>
      </c>
      <c r="S5" s="53" t="s">
        <v>312</v>
      </c>
      <c r="T5" s="57" t="s">
        <v>313</v>
      </c>
      <c r="U5" s="817"/>
    </row>
    <row r="6" spans="1:21" ht="18.75" customHeight="1">
      <c r="A6" s="795">
        <v>2006</v>
      </c>
      <c r="B6" s="287" t="s">
        <v>0</v>
      </c>
      <c r="C6" s="4">
        <v>58799</v>
      </c>
      <c r="D6" s="48">
        <v>8173</v>
      </c>
      <c r="E6" s="48">
        <v>7937</v>
      </c>
      <c r="F6" s="48">
        <v>82</v>
      </c>
      <c r="G6" s="63" t="s">
        <v>13</v>
      </c>
      <c r="H6" s="63" t="s">
        <v>13</v>
      </c>
      <c r="I6" s="343" t="s">
        <v>13</v>
      </c>
      <c r="J6" s="344">
        <f>SUM(C6:I6)</f>
        <v>74991</v>
      </c>
      <c r="K6" s="345">
        <v>4943</v>
      </c>
      <c r="L6" s="48">
        <v>13648</v>
      </c>
      <c r="M6" s="48">
        <v>9333</v>
      </c>
      <c r="N6" s="48">
        <v>4614</v>
      </c>
      <c r="O6" s="48">
        <v>87</v>
      </c>
      <c r="P6" s="63" t="s">
        <v>13</v>
      </c>
      <c r="Q6" s="48">
        <v>11910</v>
      </c>
      <c r="R6" s="48">
        <v>2862</v>
      </c>
      <c r="S6" s="48">
        <v>27365</v>
      </c>
      <c r="T6" s="50">
        <v>229</v>
      </c>
      <c r="U6" s="346">
        <v>74991</v>
      </c>
    </row>
    <row r="7" spans="1:21" ht="18.75" customHeight="1">
      <c r="A7" s="796"/>
      <c r="B7" s="288" t="s">
        <v>1</v>
      </c>
      <c r="C7" s="1">
        <v>105267</v>
      </c>
      <c r="D7" s="47">
        <v>15046</v>
      </c>
      <c r="E7" s="47">
        <v>25474</v>
      </c>
      <c r="F7" s="47">
        <v>332</v>
      </c>
      <c r="G7" s="47">
        <v>13442</v>
      </c>
      <c r="H7" s="62" t="s">
        <v>13</v>
      </c>
      <c r="I7" s="347" t="s">
        <v>13</v>
      </c>
      <c r="J7" s="67">
        <f aca="true" t="shared" si="0" ref="J7:J44">SUM(C7:I7)</f>
        <v>159561</v>
      </c>
      <c r="K7" s="286">
        <v>8877</v>
      </c>
      <c r="L7" s="47">
        <v>26085</v>
      </c>
      <c r="M7" s="47">
        <v>16441</v>
      </c>
      <c r="N7" s="47">
        <v>24494</v>
      </c>
      <c r="O7" s="47">
        <v>149</v>
      </c>
      <c r="P7" s="62" t="s">
        <v>13</v>
      </c>
      <c r="Q7" s="47">
        <v>29235</v>
      </c>
      <c r="R7" s="47">
        <v>4836</v>
      </c>
      <c r="S7" s="47">
        <v>48693</v>
      </c>
      <c r="T7" s="51">
        <v>751</v>
      </c>
      <c r="U7" s="348">
        <v>159561</v>
      </c>
    </row>
    <row r="8" spans="1:21" ht="18.75" customHeight="1">
      <c r="A8" s="796"/>
      <c r="B8" s="288" t="s">
        <v>2</v>
      </c>
      <c r="C8" s="1">
        <v>153341</v>
      </c>
      <c r="D8" s="47">
        <v>22150</v>
      </c>
      <c r="E8" s="47">
        <v>41238</v>
      </c>
      <c r="F8" s="47">
        <v>1864</v>
      </c>
      <c r="G8" s="47">
        <v>14594</v>
      </c>
      <c r="H8" s="62" t="s">
        <v>13</v>
      </c>
      <c r="I8" s="347" t="s">
        <v>13</v>
      </c>
      <c r="J8" s="67">
        <f t="shared" si="0"/>
        <v>233187</v>
      </c>
      <c r="K8" s="286">
        <v>13284</v>
      </c>
      <c r="L8" s="47">
        <v>40349</v>
      </c>
      <c r="M8" s="47">
        <v>23260</v>
      </c>
      <c r="N8" s="47">
        <v>32006</v>
      </c>
      <c r="O8" s="47">
        <v>208</v>
      </c>
      <c r="P8" s="62" t="s">
        <v>13</v>
      </c>
      <c r="Q8" s="47">
        <v>41141</v>
      </c>
      <c r="R8" s="47">
        <v>6944</v>
      </c>
      <c r="S8" s="47">
        <v>74649</v>
      </c>
      <c r="T8" s="51">
        <v>1346</v>
      </c>
      <c r="U8" s="348">
        <v>233187</v>
      </c>
    </row>
    <row r="9" spans="1:21" ht="18.75" customHeight="1">
      <c r="A9" s="796"/>
      <c r="B9" s="288" t="s">
        <v>3</v>
      </c>
      <c r="C9" s="1">
        <v>209134</v>
      </c>
      <c r="D9" s="47">
        <v>29351</v>
      </c>
      <c r="E9" s="47">
        <v>52418</v>
      </c>
      <c r="F9" s="47">
        <v>3332</v>
      </c>
      <c r="G9" s="47">
        <v>16955</v>
      </c>
      <c r="H9" s="62" t="s">
        <v>13</v>
      </c>
      <c r="I9" s="347" t="s">
        <v>13</v>
      </c>
      <c r="J9" s="67">
        <f t="shared" si="0"/>
        <v>311190</v>
      </c>
      <c r="K9" s="286">
        <v>17764</v>
      </c>
      <c r="L9" s="47">
        <v>55177</v>
      </c>
      <c r="M9" s="47">
        <v>31240</v>
      </c>
      <c r="N9" s="47">
        <v>41033</v>
      </c>
      <c r="O9" s="47">
        <v>277</v>
      </c>
      <c r="P9" s="62" t="s">
        <v>13</v>
      </c>
      <c r="Q9" s="47">
        <v>48236</v>
      </c>
      <c r="R9" s="47">
        <v>9599</v>
      </c>
      <c r="S9" s="47">
        <v>105918</v>
      </c>
      <c r="T9" s="51">
        <v>1946</v>
      </c>
      <c r="U9" s="348">
        <v>311190</v>
      </c>
    </row>
    <row r="10" spans="1:21" ht="18.75" customHeight="1">
      <c r="A10" s="796"/>
      <c r="B10" s="288" t="s">
        <v>4</v>
      </c>
      <c r="C10" s="1">
        <v>268931</v>
      </c>
      <c r="D10" s="47">
        <v>37470</v>
      </c>
      <c r="E10" s="47">
        <v>72323</v>
      </c>
      <c r="F10" s="47">
        <v>5653</v>
      </c>
      <c r="G10" s="47">
        <v>23604</v>
      </c>
      <c r="H10" s="47">
        <v>60</v>
      </c>
      <c r="I10" s="349">
        <v>65</v>
      </c>
      <c r="J10" s="67">
        <f t="shared" si="0"/>
        <v>408106</v>
      </c>
      <c r="K10" s="286">
        <v>22497</v>
      </c>
      <c r="L10" s="47">
        <v>73891</v>
      </c>
      <c r="M10" s="47">
        <v>39719</v>
      </c>
      <c r="N10" s="47">
        <v>55192</v>
      </c>
      <c r="O10" s="47">
        <v>340</v>
      </c>
      <c r="P10" s="62" t="s">
        <v>13</v>
      </c>
      <c r="Q10" s="47">
        <v>58757</v>
      </c>
      <c r="R10" s="47">
        <v>12532</v>
      </c>
      <c r="S10" s="47">
        <v>142286</v>
      </c>
      <c r="T10" s="51">
        <v>2892</v>
      </c>
      <c r="U10" s="348">
        <v>408106</v>
      </c>
    </row>
    <row r="11" spans="1:21" ht="18.75" customHeight="1">
      <c r="A11" s="796"/>
      <c r="B11" s="288" t="s">
        <v>5</v>
      </c>
      <c r="C11" s="1">
        <v>325933</v>
      </c>
      <c r="D11" s="47">
        <v>44960</v>
      </c>
      <c r="E11" s="47">
        <v>86551</v>
      </c>
      <c r="F11" s="47">
        <v>7569</v>
      </c>
      <c r="G11" s="47">
        <v>32761</v>
      </c>
      <c r="H11" s="47">
        <v>135</v>
      </c>
      <c r="I11" s="349">
        <v>68</v>
      </c>
      <c r="J11" s="67">
        <f t="shared" si="0"/>
        <v>497977</v>
      </c>
      <c r="K11" s="286">
        <v>26844</v>
      </c>
      <c r="L11" s="47">
        <v>90663</v>
      </c>
      <c r="M11" s="47">
        <v>47457</v>
      </c>
      <c r="N11" s="47">
        <v>70626</v>
      </c>
      <c r="O11" s="47">
        <v>418</v>
      </c>
      <c r="P11" s="47">
        <v>3</v>
      </c>
      <c r="Q11" s="47">
        <v>68376</v>
      </c>
      <c r="R11" s="47">
        <v>16110</v>
      </c>
      <c r="S11" s="47">
        <v>173445</v>
      </c>
      <c r="T11" s="51">
        <v>4035</v>
      </c>
      <c r="U11" s="348">
        <v>497977</v>
      </c>
    </row>
    <row r="12" spans="1:21" ht="18.75" customHeight="1">
      <c r="A12" s="796"/>
      <c r="B12" s="288" t="s">
        <v>6</v>
      </c>
      <c r="C12" s="1">
        <v>383145</v>
      </c>
      <c r="D12" s="47">
        <v>52309</v>
      </c>
      <c r="E12" s="47">
        <v>103412</v>
      </c>
      <c r="F12" s="47">
        <v>8611</v>
      </c>
      <c r="G12" s="47">
        <v>46675</v>
      </c>
      <c r="H12" s="47">
        <v>145</v>
      </c>
      <c r="I12" s="349">
        <v>114</v>
      </c>
      <c r="J12" s="67">
        <f t="shared" si="0"/>
        <v>594411</v>
      </c>
      <c r="K12" s="286">
        <v>32040</v>
      </c>
      <c r="L12" s="47">
        <v>106440</v>
      </c>
      <c r="M12" s="47">
        <v>55689</v>
      </c>
      <c r="N12" s="47">
        <v>87594</v>
      </c>
      <c r="O12" s="47">
        <v>500</v>
      </c>
      <c r="P12" s="47">
        <v>3</v>
      </c>
      <c r="Q12" s="47">
        <v>77342</v>
      </c>
      <c r="R12" s="47">
        <v>21032</v>
      </c>
      <c r="S12" s="47">
        <v>208961</v>
      </c>
      <c r="T12" s="51">
        <v>4810</v>
      </c>
      <c r="U12" s="348">
        <v>594411</v>
      </c>
    </row>
    <row r="13" spans="1:21" ht="18.75" customHeight="1">
      <c r="A13" s="796"/>
      <c r="B13" s="288" t="s">
        <v>7</v>
      </c>
      <c r="C13" s="1">
        <v>433983</v>
      </c>
      <c r="D13" s="47">
        <v>59247</v>
      </c>
      <c r="E13" s="47">
        <v>114969</v>
      </c>
      <c r="F13" s="47">
        <v>9350</v>
      </c>
      <c r="G13" s="47">
        <v>67161</v>
      </c>
      <c r="H13" s="47">
        <v>181</v>
      </c>
      <c r="I13" s="349">
        <v>258</v>
      </c>
      <c r="J13" s="67">
        <f t="shared" si="0"/>
        <v>685149</v>
      </c>
      <c r="K13" s="286">
        <v>36086</v>
      </c>
      <c r="L13" s="47">
        <v>119668</v>
      </c>
      <c r="M13" s="47">
        <v>65088</v>
      </c>
      <c r="N13" s="47">
        <v>111183</v>
      </c>
      <c r="O13" s="47">
        <v>573</v>
      </c>
      <c r="P13" s="47">
        <v>10</v>
      </c>
      <c r="Q13" s="47">
        <v>84659</v>
      </c>
      <c r="R13" s="47">
        <v>25394</v>
      </c>
      <c r="S13" s="47">
        <v>236966</v>
      </c>
      <c r="T13" s="51">
        <v>5522</v>
      </c>
      <c r="U13" s="348">
        <v>685149</v>
      </c>
    </row>
    <row r="14" spans="1:21" ht="18.75" customHeight="1">
      <c r="A14" s="796"/>
      <c r="B14" s="288" t="s">
        <v>8</v>
      </c>
      <c r="C14" s="1">
        <v>496425</v>
      </c>
      <c r="D14" s="47">
        <v>67184</v>
      </c>
      <c r="E14" s="47">
        <v>129886</v>
      </c>
      <c r="F14" s="47">
        <v>9863</v>
      </c>
      <c r="G14" s="47">
        <v>84899</v>
      </c>
      <c r="H14" s="47">
        <v>181</v>
      </c>
      <c r="I14" s="349">
        <v>617</v>
      </c>
      <c r="J14" s="67">
        <f t="shared" si="0"/>
        <v>789055</v>
      </c>
      <c r="K14" s="286">
        <v>40117</v>
      </c>
      <c r="L14" s="47">
        <v>138103</v>
      </c>
      <c r="M14" s="47">
        <v>73677</v>
      </c>
      <c r="N14" s="47">
        <v>133999</v>
      </c>
      <c r="O14" s="47">
        <v>661</v>
      </c>
      <c r="P14" s="47">
        <v>10</v>
      </c>
      <c r="Q14" s="47">
        <v>95406</v>
      </c>
      <c r="R14" s="47">
        <v>29939</v>
      </c>
      <c r="S14" s="47">
        <v>270380</v>
      </c>
      <c r="T14" s="51">
        <v>6763</v>
      </c>
      <c r="U14" s="348">
        <v>789055</v>
      </c>
    </row>
    <row r="15" spans="1:21" ht="18.75" customHeight="1">
      <c r="A15" s="796"/>
      <c r="B15" s="288" t="s">
        <v>9</v>
      </c>
      <c r="C15" s="1">
        <v>561722</v>
      </c>
      <c r="D15" s="47">
        <v>75163</v>
      </c>
      <c r="E15" s="47">
        <v>146618</v>
      </c>
      <c r="F15" s="47">
        <v>10968</v>
      </c>
      <c r="G15" s="47">
        <v>100360</v>
      </c>
      <c r="H15" s="47">
        <v>189</v>
      </c>
      <c r="I15" s="349">
        <v>869</v>
      </c>
      <c r="J15" s="67">
        <f t="shared" si="0"/>
        <v>895889</v>
      </c>
      <c r="K15" s="286">
        <v>44922</v>
      </c>
      <c r="L15" s="47">
        <v>157597</v>
      </c>
      <c r="M15" s="47">
        <v>83945</v>
      </c>
      <c r="N15" s="47">
        <v>153704</v>
      </c>
      <c r="O15" s="47">
        <v>755</v>
      </c>
      <c r="P15" s="47">
        <v>10</v>
      </c>
      <c r="Q15" s="47">
        <v>105789</v>
      </c>
      <c r="R15" s="47">
        <v>35670</v>
      </c>
      <c r="S15" s="47">
        <v>305339</v>
      </c>
      <c r="T15" s="51">
        <v>8158</v>
      </c>
      <c r="U15" s="348">
        <v>895889</v>
      </c>
    </row>
    <row r="16" spans="1:21" ht="18.75" customHeight="1">
      <c r="A16" s="796"/>
      <c r="B16" s="288" t="s">
        <v>10</v>
      </c>
      <c r="C16" s="1">
        <v>620905</v>
      </c>
      <c r="D16" s="47">
        <v>82784</v>
      </c>
      <c r="E16" s="47">
        <v>162281</v>
      </c>
      <c r="F16" s="47">
        <v>13417</v>
      </c>
      <c r="G16" s="47">
        <v>114465</v>
      </c>
      <c r="H16" s="47">
        <v>236</v>
      </c>
      <c r="I16" s="349">
        <v>994</v>
      </c>
      <c r="J16" s="67">
        <f t="shared" si="0"/>
        <v>995082</v>
      </c>
      <c r="K16" s="286">
        <v>50357</v>
      </c>
      <c r="L16" s="47">
        <v>173770</v>
      </c>
      <c r="M16" s="47">
        <v>93093</v>
      </c>
      <c r="N16" s="47">
        <v>172170</v>
      </c>
      <c r="O16" s="47">
        <v>842</v>
      </c>
      <c r="P16" s="47">
        <v>169</v>
      </c>
      <c r="Q16" s="47">
        <v>114161</v>
      </c>
      <c r="R16" s="47">
        <v>39909</v>
      </c>
      <c r="S16" s="47">
        <v>340497</v>
      </c>
      <c r="T16" s="51">
        <v>10114</v>
      </c>
      <c r="U16" s="348">
        <v>995082</v>
      </c>
    </row>
    <row r="17" spans="1:21" ht="18.75" customHeight="1" thickBot="1">
      <c r="A17" s="797"/>
      <c r="B17" s="289" t="s">
        <v>11</v>
      </c>
      <c r="C17" s="304">
        <v>672627</v>
      </c>
      <c r="D17" s="350">
        <v>95890</v>
      </c>
      <c r="E17" s="350">
        <v>196447</v>
      </c>
      <c r="F17" s="350">
        <v>16083</v>
      </c>
      <c r="G17" s="350">
        <v>151207</v>
      </c>
      <c r="H17" s="350">
        <v>281</v>
      </c>
      <c r="I17" s="351">
        <v>1622</v>
      </c>
      <c r="J17" s="352">
        <f t="shared" si="0"/>
        <v>1134157</v>
      </c>
      <c r="K17" s="353">
        <v>55287</v>
      </c>
      <c r="L17" s="350">
        <v>199920</v>
      </c>
      <c r="M17" s="350">
        <v>103222</v>
      </c>
      <c r="N17" s="350">
        <v>206737</v>
      </c>
      <c r="O17" s="350">
        <v>961</v>
      </c>
      <c r="P17" s="350">
        <v>283</v>
      </c>
      <c r="Q17" s="350">
        <v>125780</v>
      </c>
      <c r="R17" s="350">
        <v>48364</v>
      </c>
      <c r="S17" s="350">
        <v>380623</v>
      </c>
      <c r="T17" s="354">
        <v>12980</v>
      </c>
      <c r="U17" s="355">
        <v>1134157</v>
      </c>
    </row>
    <row r="18" spans="1:21" ht="18.75" customHeight="1">
      <c r="A18" s="795">
        <v>2007</v>
      </c>
      <c r="B18" s="287" t="s">
        <v>0</v>
      </c>
      <c r="C18" s="4">
        <v>74370</v>
      </c>
      <c r="D18" s="48">
        <v>9458</v>
      </c>
      <c r="E18" s="48">
        <v>14344</v>
      </c>
      <c r="F18" s="48">
        <v>311</v>
      </c>
      <c r="G18" s="48">
        <v>12</v>
      </c>
      <c r="H18" s="63" t="s">
        <v>13</v>
      </c>
      <c r="I18" s="343" t="s">
        <v>13</v>
      </c>
      <c r="J18" s="66">
        <f t="shared" si="0"/>
        <v>98495</v>
      </c>
      <c r="K18" s="345">
        <v>6675</v>
      </c>
      <c r="L18" s="48">
        <v>16037</v>
      </c>
      <c r="M18" s="48">
        <v>12269</v>
      </c>
      <c r="N18" s="48">
        <v>5689</v>
      </c>
      <c r="O18" s="48">
        <v>125</v>
      </c>
      <c r="P18" s="63" t="s">
        <v>13</v>
      </c>
      <c r="Q18" s="48">
        <v>19125</v>
      </c>
      <c r="R18" s="48">
        <v>3514</v>
      </c>
      <c r="S18" s="48">
        <v>34607</v>
      </c>
      <c r="T18" s="356">
        <v>454</v>
      </c>
      <c r="U18" s="346">
        <v>98495</v>
      </c>
    </row>
    <row r="19" spans="1:21" ht="18.75" customHeight="1">
      <c r="A19" s="796"/>
      <c r="B19" s="288" t="s">
        <v>1</v>
      </c>
      <c r="C19" s="1">
        <v>133363</v>
      </c>
      <c r="D19" s="47">
        <v>17458</v>
      </c>
      <c r="E19" s="47">
        <v>35868</v>
      </c>
      <c r="F19" s="47">
        <v>847</v>
      </c>
      <c r="G19" s="47">
        <v>2543</v>
      </c>
      <c r="H19" s="62" t="s">
        <v>13</v>
      </c>
      <c r="I19" s="347" t="s">
        <v>13</v>
      </c>
      <c r="J19" s="67">
        <f t="shared" si="0"/>
        <v>190079</v>
      </c>
      <c r="K19" s="286">
        <v>12746</v>
      </c>
      <c r="L19" s="47">
        <v>29988</v>
      </c>
      <c r="M19" s="47">
        <v>22197</v>
      </c>
      <c r="N19" s="47">
        <v>13831</v>
      </c>
      <c r="O19" s="47">
        <v>212</v>
      </c>
      <c r="P19" s="62" t="s">
        <v>13</v>
      </c>
      <c r="Q19" s="47">
        <v>37313</v>
      </c>
      <c r="R19" s="47">
        <v>6916</v>
      </c>
      <c r="S19" s="47">
        <v>65665</v>
      </c>
      <c r="T19" s="349">
        <v>1211</v>
      </c>
      <c r="U19" s="348">
        <v>190079</v>
      </c>
    </row>
    <row r="20" spans="1:21" ht="18.75" customHeight="1">
      <c r="A20" s="796"/>
      <c r="B20" s="288" t="s">
        <v>2</v>
      </c>
      <c r="C20" s="1">
        <v>192423</v>
      </c>
      <c r="D20" s="47">
        <v>25422</v>
      </c>
      <c r="E20" s="47">
        <v>54044</v>
      </c>
      <c r="F20" s="47">
        <v>4580</v>
      </c>
      <c r="G20" s="47">
        <v>6731</v>
      </c>
      <c r="H20" s="62" t="s">
        <v>13</v>
      </c>
      <c r="I20" s="347" t="s">
        <v>13</v>
      </c>
      <c r="J20" s="67">
        <f t="shared" si="0"/>
        <v>283200</v>
      </c>
      <c r="K20" s="286">
        <v>20537</v>
      </c>
      <c r="L20" s="47">
        <v>45660</v>
      </c>
      <c r="M20" s="47">
        <v>31313</v>
      </c>
      <c r="N20" s="47">
        <v>23906</v>
      </c>
      <c r="O20" s="47">
        <v>306</v>
      </c>
      <c r="P20" s="62" t="s">
        <v>13</v>
      </c>
      <c r="Q20" s="47">
        <v>47390</v>
      </c>
      <c r="R20" s="47">
        <v>9829</v>
      </c>
      <c r="S20" s="47">
        <v>99741</v>
      </c>
      <c r="T20" s="349">
        <v>4518</v>
      </c>
      <c r="U20" s="348">
        <v>283200</v>
      </c>
    </row>
    <row r="21" spans="1:21" ht="18.75" customHeight="1">
      <c r="A21" s="796"/>
      <c r="B21" s="288" t="s">
        <v>3</v>
      </c>
      <c r="C21" s="1">
        <v>255701</v>
      </c>
      <c r="D21" s="47">
        <v>33955</v>
      </c>
      <c r="E21" s="47">
        <v>75039</v>
      </c>
      <c r="F21" s="47">
        <v>10839</v>
      </c>
      <c r="G21" s="47">
        <v>18177</v>
      </c>
      <c r="H21" s="62" t="s">
        <v>13</v>
      </c>
      <c r="I21" s="347" t="s">
        <v>13</v>
      </c>
      <c r="J21" s="67">
        <f t="shared" si="0"/>
        <v>393711</v>
      </c>
      <c r="K21" s="286">
        <v>27877</v>
      </c>
      <c r="L21" s="47">
        <v>62283</v>
      </c>
      <c r="M21" s="47">
        <v>41412</v>
      </c>
      <c r="N21" s="47">
        <v>39854</v>
      </c>
      <c r="O21" s="47">
        <v>409</v>
      </c>
      <c r="P21" s="62" t="s">
        <v>13</v>
      </c>
      <c r="Q21" s="47">
        <v>58619</v>
      </c>
      <c r="R21" s="47">
        <v>16051</v>
      </c>
      <c r="S21" s="47">
        <v>138894</v>
      </c>
      <c r="T21" s="349">
        <v>8312</v>
      </c>
      <c r="U21" s="348">
        <v>393711</v>
      </c>
    </row>
    <row r="22" spans="1:21" ht="18.75" customHeight="1">
      <c r="A22" s="796"/>
      <c r="B22" s="288" t="s">
        <v>4</v>
      </c>
      <c r="C22" s="1">
        <v>321959</v>
      </c>
      <c r="D22" s="47">
        <v>42881</v>
      </c>
      <c r="E22" s="47">
        <v>91274</v>
      </c>
      <c r="F22" s="47">
        <v>12360</v>
      </c>
      <c r="G22" s="47">
        <v>28565</v>
      </c>
      <c r="H22" s="47">
        <v>73</v>
      </c>
      <c r="I22" s="349">
        <v>290</v>
      </c>
      <c r="J22" s="67">
        <f t="shared" si="0"/>
        <v>497402</v>
      </c>
      <c r="K22" s="286">
        <v>33777</v>
      </c>
      <c r="L22" s="47">
        <v>82446</v>
      </c>
      <c r="M22" s="47">
        <v>51558</v>
      </c>
      <c r="N22" s="47">
        <v>55032</v>
      </c>
      <c r="O22" s="47">
        <v>484</v>
      </c>
      <c r="P22" s="62" t="s">
        <v>13</v>
      </c>
      <c r="Q22" s="47">
        <v>70208</v>
      </c>
      <c r="R22" s="47">
        <v>19254</v>
      </c>
      <c r="S22" s="47">
        <v>175111</v>
      </c>
      <c r="T22" s="349">
        <v>9532</v>
      </c>
      <c r="U22" s="348">
        <v>497402</v>
      </c>
    </row>
    <row r="23" spans="1:21" ht="18.75" customHeight="1">
      <c r="A23" s="796"/>
      <c r="B23" s="288" t="s">
        <v>5</v>
      </c>
      <c r="C23" s="1">
        <v>386664</v>
      </c>
      <c r="D23" s="47">
        <v>51105</v>
      </c>
      <c r="E23" s="47">
        <v>107888</v>
      </c>
      <c r="F23" s="47">
        <v>13279</v>
      </c>
      <c r="G23" s="47">
        <v>43282</v>
      </c>
      <c r="H23" s="47">
        <v>73</v>
      </c>
      <c r="I23" s="349">
        <v>418</v>
      </c>
      <c r="J23" s="67">
        <f t="shared" si="0"/>
        <v>602709</v>
      </c>
      <c r="K23" s="286">
        <v>39370</v>
      </c>
      <c r="L23" s="47">
        <v>101014</v>
      </c>
      <c r="M23" s="47">
        <v>61009</v>
      </c>
      <c r="N23" s="47">
        <v>73421</v>
      </c>
      <c r="O23" s="47">
        <v>580</v>
      </c>
      <c r="P23" s="62" t="s">
        <v>13</v>
      </c>
      <c r="Q23" s="47">
        <v>82657</v>
      </c>
      <c r="R23" s="47">
        <v>24235</v>
      </c>
      <c r="S23" s="47">
        <v>209639</v>
      </c>
      <c r="T23" s="349">
        <v>10784</v>
      </c>
      <c r="U23" s="348">
        <v>602709</v>
      </c>
    </row>
    <row r="24" spans="1:21" ht="18.75" customHeight="1">
      <c r="A24" s="796"/>
      <c r="B24" s="288" t="s">
        <v>6</v>
      </c>
      <c r="C24" s="1">
        <v>453829</v>
      </c>
      <c r="D24" s="47">
        <v>59890</v>
      </c>
      <c r="E24" s="47">
        <v>129635</v>
      </c>
      <c r="F24" s="47">
        <v>15337</v>
      </c>
      <c r="G24" s="47">
        <v>56800</v>
      </c>
      <c r="H24" s="47">
        <v>93</v>
      </c>
      <c r="I24" s="349">
        <v>702</v>
      </c>
      <c r="J24" s="67">
        <f t="shared" si="0"/>
        <v>716286</v>
      </c>
      <c r="K24" s="286">
        <v>46214</v>
      </c>
      <c r="L24" s="47">
        <v>121357</v>
      </c>
      <c r="M24" s="47">
        <v>72504</v>
      </c>
      <c r="N24" s="47">
        <v>89470</v>
      </c>
      <c r="O24" s="47">
        <v>666</v>
      </c>
      <c r="P24" s="47">
        <v>0</v>
      </c>
      <c r="Q24" s="47">
        <v>96598</v>
      </c>
      <c r="R24" s="47">
        <v>29557</v>
      </c>
      <c r="S24" s="47">
        <v>247666</v>
      </c>
      <c r="T24" s="349">
        <v>12254</v>
      </c>
      <c r="U24" s="348">
        <v>716286</v>
      </c>
    </row>
    <row r="25" spans="1:21" ht="18.75" customHeight="1">
      <c r="A25" s="796"/>
      <c r="B25" s="288" t="s">
        <v>7</v>
      </c>
      <c r="C25" s="1">
        <v>515013</v>
      </c>
      <c r="D25" s="47">
        <v>68142</v>
      </c>
      <c r="E25" s="47">
        <v>143344</v>
      </c>
      <c r="F25" s="47">
        <v>16732</v>
      </c>
      <c r="G25" s="47">
        <v>70008</v>
      </c>
      <c r="H25" s="47">
        <v>101</v>
      </c>
      <c r="I25" s="349">
        <v>940</v>
      </c>
      <c r="J25" s="67">
        <f t="shared" si="0"/>
        <v>814280</v>
      </c>
      <c r="K25" s="286">
        <v>52771</v>
      </c>
      <c r="L25" s="47">
        <v>137139</v>
      </c>
      <c r="M25" s="47">
        <v>82680</v>
      </c>
      <c r="N25" s="47">
        <v>109631</v>
      </c>
      <c r="O25" s="47">
        <v>750</v>
      </c>
      <c r="P25" s="47">
        <v>0</v>
      </c>
      <c r="Q25" s="47">
        <v>107754</v>
      </c>
      <c r="R25" s="47">
        <v>33950</v>
      </c>
      <c r="S25" s="47">
        <v>276259</v>
      </c>
      <c r="T25" s="349">
        <v>13346</v>
      </c>
      <c r="U25" s="348">
        <v>814280</v>
      </c>
    </row>
    <row r="26" spans="1:21" ht="18.75" customHeight="1">
      <c r="A26" s="796"/>
      <c r="B26" s="288" t="s">
        <v>8</v>
      </c>
      <c r="C26" s="1">
        <v>586053</v>
      </c>
      <c r="D26" s="47">
        <v>77480</v>
      </c>
      <c r="E26" s="47">
        <v>158580</v>
      </c>
      <c r="F26" s="47">
        <v>17704</v>
      </c>
      <c r="G26" s="47">
        <v>82601</v>
      </c>
      <c r="H26" s="47">
        <v>101</v>
      </c>
      <c r="I26" s="349">
        <v>1199</v>
      </c>
      <c r="J26" s="67">
        <f t="shared" si="0"/>
        <v>923718</v>
      </c>
      <c r="K26" s="286">
        <v>58649</v>
      </c>
      <c r="L26" s="47">
        <v>157925</v>
      </c>
      <c r="M26" s="47">
        <v>92563</v>
      </c>
      <c r="N26" s="47">
        <v>129440</v>
      </c>
      <c r="O26" s="47">
        <v>835</v>
      </c>
      <c r="P26" s="47">
        <v>133</v>
      </c>
      <c r="Q26" s="47">
        <v>119822</v>
      </c>
      <c r="R26" s="47">
        <v>37868</v>
      </c>
      <c r="S26" s="47">
        <v>311707</v>
      </c>
      <c r="T26" s="349">
        <v>14776</v>
      </c>
      <c r="U26" s="348">
        <v>923718</v>
      </c>
    </row>
    <row r="27" spans="1:21" ht="18.75" customHeight="1">
      <c r="A27" s="796"/>
      <c r="B27" s="288" t="s">
        <v>9</v>
      </c>
      <c r="C27" s="1">
        <v>652448</v>
      </c>
      <c r="D27" s="47">
        <v>85995</v>
      </c>
      <c r="E27" s="47">
        <v>175969</v>
      </c>
      <c r="F27" s="47">
        <v>20074</v>
      </c>
      <c r="G27" s="47">
        <v>101653</v>
      </c>
      <c r="H27" s="47">
        <v>101</v>
      </c>
      <c r="I27" s="349">
        <v>1520</v>
      </c>
      <c r="J27" s="67">
        <f t="shared" si="0"/>
        <v>1037760</v>
      </c>
      <c r="K27" s="286">
        <v>65203</v>
      </c>
      <c r="L27" s="47">
        <v>174871</v>
      </c>
      <c r="M27" s="47">
        <v>103946</v>
      </c>
      <c r="N27" s="47">
        <v>152491</v>
      </c>
      <c r="O27" s="47">
        <v>927</v>
      </c>
      <c r="P27" s="47">
        <v>140</v>
      </c>
      <c r="Q27" s="47">
        <v>132043</v>
      </c>
      <c r="R27" s="47">
        <v>43082</v>
      </c>
      <c r="S27" s="47">
        <v>348808</v>
      </c>
      <c r="T27" s="349">
        <v>16249</v>
      </c>
      <c r="U27" s="348">
        <v>1037760</v>
      </c>
    </row>
    <row r="28" spans="1:21" ht="18.75" customHeight="1">
      <c r="A28" s="796"/>
      <c r="B28" s="288" t="s">
        <v>10</v>
      </c>
      <c r="C28" s="1">
        <v>721698</v>
      </c>
      <c r="D28" s="47">
        <v>95248</v>
      </c>
      <c r="E28" s="47">
        <v>198771</v>
      </c>
      <c r="F28" s="47">
        <v>22288</v>
      </c>
      <c r="G28" s="47">
        <v>119708</v>
      </c>
      <c r="H28" s="47">
        <v>113</v>
      </c>
      <c r="I28" s="349">
        <v>1881</v>
      </c>
      <c r="J28" s="67">
        <f t="shared" si="0"/>
        <v>1159707</v>
      </c>
      <c r="K28" s="286">
        <v>72615</v>
      </c>
      <c r="L28" s="47">
        <v>195926</v>
      </c>
      <c r="M28" s="47">
        <v>115255</v>
      </c>
      <c r="N28" s="47">
        <v>170147</v>
      </c>
      <c r="O28" s="47">
        <v>1019</v>
      </c>
      <c r="P28" s="47">
        <v>140</v>
      </c>
      <c r="Q28" s="47">
        <v>145494</v>
      </c>
      <c r="R28" s="47">
        <v>48829</v>
      </c>
      <c r="S28" s="47">
        <v>392469</v>
      </c>
      <c r="T28" s="349">
        <v>17813</v>
      </c>
      <c r="U28" s="348">
        <v>1159707</v>
      </c>
    </row>
    <row r="29" spans="1:21" ht="18.75" customHeight="1" thickBot="1">
      <c r="A29" s="797"/>
      <c r="B29" s="289" t="s">
        <v>11</v>
      </c>
      <c r="C29" s="304">
        <v>780809</v>
      </c>
      <c r="D29" s="350">
        <v>110538</v>
      </c>
      <c r="E29" s="350">
        <v>236799</v>
      </c>
      <c r="F29" s="350">
        <v>27935</v>
      </c>
      <c r="G29" s="350">
        <v>153261</v>
      </c>
      <c r="H29" s="350">
        <v>239</v>
      </c>
      <c r="I29" s="351">
        <v>2251</v>
      </c>
      <c r="J29" s="352">
        <f t="shared" si="0"/>
        <v>1311832</v>
      </c>
      <c r="K29" s="353">
        <v>82297</v>
      </c>
      <c r="L29" s="350">
        <v>225832</v>
      </c>
      <c r="M29" s="350">
        <v>128379</v>
      </c>
      <c r="N29" s="350">
        <v>206439</v>
      </c>
      <c r="O29" s="350">
        <v>1068</v>
      </c>
      <c r="P29" s="350">
        <v>427</v>
      </c>
      <c r="Q29" s="350">
        <v>159378</v>
      </c>
      <c r="R29" s="350">
        <v>55532</v>
      </c>
      <c r="S29" s="350">
        <v>432198</v>
      </c>
      <c r="T29" s="351">
        <v>20282</v>
      </c>
      <c r="U29" s="355">
        <v>1311832</v>
      </c>
    </row>
    <row r="30" spans="1:21" ht="18.75" customHeight="1">
      <c r="A30" s="795">
        <v>2008</v>
      </c>
      <c r="B30" s="287" t="s">
        <v>0</v>
      </c>
      <c r="C30" s="4">
        <v>83716</v>
      </c>
      <c r="D30" s="48">
        <v>10774</v>
      </c>
      <c r="E30" s="48">
        <v>14631</v>
      </c>
      <c r="F30" s="48">
        <v>486</v>
      </c>
      <c r="G30" s="48">
        <v>7</v>
      </c>
      <c r="H30" s="63" t="s">
        <v>13</v>
      </c>
      <c r="I30" s="343" t="s">
        <v>13</v>
      </c>
      <c r="J30" s="66">
        <f t="shared" si="0"/>
        <v>109614</v>
      </c>
      <c r="K30" s="345">
        <v>6553</v>
      </c>
      <c r="L30" s="48">
        <v>18631</v>
      </c>
      <c r="M30" s="48">
        <v>14700</v>
      </c>
      <c r="N30" s="48">
        <v>5970</v>
      </c>
      <c r="O30" s="48">
        <v>126</v>
      </c>
      <c r="P30" s="63" t="s">
        <v>13</v>
      </c>
      <c r="Q30" s="48">
        <v>18255</v>
      </c>
      <c r="R30" s="48">
        <v>5125</v>
      </c>
      <c r="S30" s="48">
        <v>39564</v>
      </c>
      <c r="T30" s="356">
        <v>690</v>
      </c>
      <c r="U30" s="346">
        <v>109614</v>
      </c>
    </row>
    <row r="31" spans="1:21" ht="18.75" customHeight="1">
      <c r="A31" s="796"/>
      <c r="B31" s="288" t="s">
        <v>1</v>
      </c>
      <c r="C31" s="1">
        <v>151161</v>
      </c>
      <c r="D31" s="47">
        <v>19764</v>
      </c>
      <c r="E31" s="47">
        <v>27134</v>
      </c>
      <c r="F31" s="47">
        <v>1202</v>
      </c>
      <c r="G31" s="47">
        <v>29</v>
      </c>
      <c r="H31" s="62" t="s">
        <v>13</v>
      </c>
      <c r="I31" s="347" t="s">
        <v>13</v>
      </c>
      <c r="J31" s="67">
        <f t="shared" si="0"/>
        <v>199290</v>
      </c>
      <c r="K31" s="286">
        <v>12541</v>
      </c>
      <c r="L31" s="47">
        <v>34285</v>
      </c>
      <c r="M31" s="47">
        <v>25195</v>
      </c>
      <c r="N31" s="47">
        <v>14017</v>
      </c>
      <c r="O31" s="47">
        <v>214</v>
      </c>
      <c r="P31" s="62" t="s">
        <v>13</v>
      </c>
      <c r="Q31" s="47">
        <v>27436</v>
      </c>
      <c r="R31" s="47">
        <v>8705</v>
      </c>
      <c r="S31" s="47">
        <v>75219</v>
      </c>
      <c r="T31" s="349">
        <v>1678</v>
      </c>
      <c r="U31" s="348">
        <v>199290</v>
      </c>
    </row>
    <row r="32" spans="1:21" ht="18.75" customHeight="1">
      <c r="A32" s="796"/>
      <c r="B32" s="288" t="s">
        <v>2</v>
      </c>
      <c r="C32" s="1">
        <v>217807</v>
      </c>
      <c r="D32" s="47">
        <v>28691</v>
      </c>
      <c r="E32" s="47">
        <v>43362</v>
      </c>
      <c r="F32" s="47">
        <v>3808</v>
      </c>
      <c r="G32" s="47">
        <v>7873</v>
      </c>
      <c r="H32" s="62" t="s">
        <v>13</v>
      </c>
      <c r="I32" s="347" t="s">
        <v>13</v>
      </c>
      <c r="J32" s="67">
        <f t="shared" si="0"/>
        <v>301541</v>
      </c>
      <c r="K32" s="286">
        <v>17938</v>
      </c>
      <c r="L32" s="47">
        <v>50976</v>
      </c>
      <c r="M32" s="47">
        <v>36313</v>
      </c>
      <c r="N32" s="47">
        <v>27045</v>
      </c>
      <c r="O32" s="47">
        <v>301</v>
      </c>
      <c r="P32" s="62" t="s">
        <v>13</v>
      </c>
      <c r="Q32" s="47">
        <v>39811</v>
      </c>
      <c r="R32" s="47">
        <v>12301</v>
      </c>
      <c r="S32" s="47">
        <v>113937</v>
      </c>
      <c r="T32" s="349">
        <v>2919</v>
      </c>
      <c r="U32" s="348">
        <v>301541</v>
      </c>
    </row>
    <row r="33" spans="1:21" ht="18.75" customHeight="1">
      <c r="A33" s="796"/>
      <c r="B33" s="288" t="s">
        <v>3</v>
      </c>
      <c r="C33" s="1">
        <v>288627</v>
      </c>
      <c r="D33" s="47">
        <v>38034</v>
      </c>
      <c r="E33" s="47">
        <v>62971</v>
      </c>
      <c r="F33" s="47">
        <v>7816</v>
      </c>
      <c r="G33" s="47">
        <v>18865</v>
      </c>
      <c r="H33" s="47">
        <v>1400</v>
      </c>
      <c r="I33" s="349">
        <v>43</v>
      </c>
      <c r="J33" s="67">
        <f t="shared" si="0"/>
        <v>417756</v>
      </c>
      <c r="K33" s="286">
        <v>24357</v>
      </c>
      <c r="L33" s="47">
        <v>68215</v>
      </c>
      <c r="M33" s="47">
        <v>47423</v>
      </c>
      <c r="N33" s="47">
        <v>47333</v>
      </c>
      <c r="O33" s="47">
        <v>385</v>
      </c>
      <c r="P33" s="47">
        <v>0</v>
      </c>
      <c r="Q33" s="47">
        <v>52318</v>
      </c>
      <c r="R33" s="47">
        <v>16036</v>
      </c>
      <c r="S33" s="47">
        <v>156756</v>
      </c>
      <c r="T33" s="349">
        <v>4933</v>
      </c>
      <c r="U33" s="348">
        <v>417756</v>
      </c>
    </row>
    <row r="34" spans="1:21" ht="18.75" customHeight="1">
      <c r="A34" s="796"/>
      <c r="B34" s="288" t="s">
        <v>4</v>
      </c>
      <c r="C34" s="1">
        <v>364488</v>
      </c>
      <c r="D34" s="47">
        <v>47905</v>
      </c>
      <c r="E34" s="47">
        <v>81252</v>
      </c>
      <c r="F34" s="47">
        <v>10108</v>
      </c>
      <c r="G34" s="47">
        <v>26330</v>
      </c>
      <c r="H34" s="47">
        <v>1400</v>
      </c>
      <c r="I34" s="349">
        <v>296</v>
      </c>
      <c r="J34" s="67">
        <f t="shared" si="0"/>
        <v>531779</v>
      </c>
      <c r="K34" s="286">
        <v>30242</v>
      </c>
      <c r="L34" s="47">
        <v>91404</v>
      </c>
      <c r="M34" s="47">
        <v>58679</v>
      </c>
      <c r="N34" s="47">
        <v>61523</v>
      </c>
      <c r="O34" s="47">
        <v>480</v>
      </c>
      <c r="P34" s="47">
        <v>0</v>
      </c>
      <c r="Q34" s="47">
        <v>66418</v>
      </c>
      <c r="R34" s="47">
        <v>19591</v>
      </c>
      <c r="S34" s="47">
        <v>196783</v>
      </c>
      <c r="T34" s="349">
        <v>6659</v>
      </c>
      <c r="U34" s="348">
        <v>531779</v>
      </c>
    </row>
    <row r="35" spans="1:21" ht="18.75" customHeight="1">
      <c r="A35" s="796"/>
      <c r="B35" s="288" t="s">
        <v>5</v>
      </c>
      <c r="C35" s="1">
        <v>435861</v>
      </c>
      <c r="D35" s="47">
        <v>57016</v>
      </c>
      <c r="E35" s="47">
        <v>97298</v>
      </c>
      <c r="F35" s="47">
        <v>11450</v>
      </c>
      <c r="G35" s="47">
        <v>33494</v>
      </c>
      <c r="H35" s="47">
        <v>1400</v>
      </c>
      <c r="I35" s="349">
        <v>612</v>
      </c>
      <c r="J35" s="67">
        <f t="shared" si="0"/>
        <v>637131</v>
      </c>
      <c r="K35" s="286">
        <v>35633</v>
      </c>
      <c r="L35" s="47">
        <v>111581</v>
      </c>
      <c r="M35" s="47">
        <v>69318</v>
      </c>
      <c r="N35" s="47">
        <v>74995</v>
      </c>
      <c r="O35" s="47">
        <v>642</v>
      </c>
      <c r="P35" s="47">
        <v>4</v>
      </c>
      <c r="Q35" s="47">
        <v>78197</v>
      </c>
      <c r="R35" s="47">
        <v>23755</v>
      </c>
      <c r="S35" s="47">
        <v>234739</v>
      </c>
      <c r="T35" s="349">
        <v>8267</v>
      </c>
      <c r="U35" s="348">
        <v>637131</v>
      </c>
    </row>
    <row r="36" spans="1:21" ht="18.75" customHeight="1">
      <c r="A36" s="796"/>
      <c r="B36" s="288" t="s">
        <v>6</v>
      </c>
      <c r="C36" s="1">
        <v>511759</v>
      </c>
      <c r="D36" s="47">
        <v>66634</v>
      </c>
      <c r="E36" s="47">
        <v>116534</v>
      </c>
      <c r="F36" s="47">
        <v>13969</v>
      </c>
      <c r="G36" s="47">
        <v>48563</v>
      </c>
      <c r="H36" s="47">
        <v>1464</v>
      </c>
      <c r="I36" s="349">
        <v>804</v>
      </c>
      <c r="J36" s="67">
        <f t="shared" si="0"/>
        <v>759727</v>
      </c>
      <c r="K36" s="286">
        <v>41402</v>
      </c>
      <c r="L36" s="47">
        <v>133953</v>
      </c>
      <c r="M36" s="47">
        <v>81930</v>
      </c>
      <c r="N36" s="47">
        <v>95297</v>
      </c>
      <c r="O36" s="47">
        <v>935</v>
      </c>
      <c r="P36" s="47">
        <v>4</v>
      </c>
      <c r="Q36" s="47">
        <v>91532</v>
      </c>
      <c r="R36" s="47">
        <v>28036</v>
      </c>
      <c r="S36" s="47">
        <v>276091</v>
      </c>
      <c r="T36" s="349">
        <v>10547</v>
      </c>
      <c r="U36" s="348">
        <v>759727</v>
      </c>
    </row>
    <row r="37" spans="1:21" ht="18.75" customHeight="1">
      <c r="A37" s="796"/>
      <c r="B37" s="288" t="s">
        <v>7</v>
      </c>
      <c r="C37" s="1">
        <v>576316</v>
      </c>
      <c r="D37" s="47">
        <v>75459</v>
      </c>
      <c r="E37" s="47">
        <v>134648</v>
      </c>
      <c r="F37" s="47">
        <v>15652</v>
      </c>
      <c r="G37" s="47">
        <v>64357</v>
      </c>
      <c r="H37" s="47">
        <v>1464</v>
      </c>
      <c r="I37" s="349">
        <v>952</v>
      </c>
      <c r="J37" s="67">
        <f t="shared" si="0"/>
        <v>868848</v>
      </c>
      <c r="K37" s="286">
        <v>47126</v>
      </c>
      <c r="L37" s="47">
        <v>150912</v>
      </c>
      <c r="M37" s="47">
        <v>94289</v>
      </c>
      <c r="N37" s="47">
        <v>111699</v>
      </c>
      <c r="O37" s="47">
        <v>1040</v>
      </c>
      <c r="P37" s="47">
        <v>4</v>
      </c>
      <c r="Q37" s="47">
        <v>106114</v>
      </c>
      <c r="R37" s="47">
        <v>34772</v>
      </c>
      <c r="S37" s="47">
        <v>310324</v>
      </c>
      <c r="T37" s="349">
        <v>12568</v>
      </c>
      <c r="U37" s="348">
        <v>868848</v>
      </c>
    </row>
    <row r="38" spans="1:21" ht="18.75" customHeight="1">
      <c r="A38" s="796"/>
      <c r="B38" s="288" t="s">
        <v>8</v>
      </c>
      <c r="C38" s="1">
        <v>672748</v>
      </c>
      <c r="D38" s="47">
        <v>85634</v>
      </c>
      <c r="E38" s="47">
        <v>151230</v>
      </c>
      <c r="F38" s="47">
        <v>17479</v>
      </c>
      <c r="G38" s="47">
        <v>99022</v>
      </c>
      <c r="H38" s="47">
        <v>1464</v>
      </c>
      <c r="I38" s="349">
        <v>1292</v>
      </c>
      <c r="J38" s="67">
        <f t="shared" si="0"/>
        <v>1028869</v>
      </c>
      <c r="K38" s="286">
        <v>53060</v>
      </c>
      <c r="L38" s="47">
        <v>176616</v>
      </c>
      <c r="M38" s="47">
        <v>107629</v>
      </c>
      <c r="N38" s="47">
        <v>158157</v>
      </c>
      <c r="O38" s="47">
        <v>1129</v>
      </c>
      <c r="P38" s="47">
        <v>5</v>
      </c>
      <c r="Q38" s="47">
        <v>120261</v>
      </c>
      <c r="R38" s="47">
        <v>39929</v>
      </c>
      <c r="S38" s="47">
        <v>357763</v>
      </c>
      <c r="T38" s="349">
        <v>14320</v>
      </c>
      <c r="U38" s="348">
        <v>1028869</v>
      </c>
    </row>
    <row r="39" spans="1:21" ht="18.75" customHeight="1">
      <c r="A39" s="796"/>
      <c r="B39" s="288" t="s">
        <v>9</v>
      </c>
      <c r="C39" s="1">
        <v>745026</v>
      </c>
      <c r="D39" s="47">
        <v>94875</v>
      </c>
      <c r="E39" s="47">
        <v>168576</v>
      </c>
      <c r="F39" s="47">
        <v>19923</v>
      </c>
      <c r="G39" s="47">
        <v>113656</v>
      </c>
      <c r="H39" s="47">
        <v>1479</v>
      </c>
      <c r="I39" s="349">
        <v>1483</v>
      </c>
      <c r="J39" s="67">
        <f t="shared" si="0"/>
        <v>1145018</v>
      </c>
      <c r="K39" s="286">
        <v>58743</v>
      </c>
      <c r="L39" s="47">
        <v>194417</v>
      </c>
      <c r="M39" s="47">
        <v>120154</v>
      </c>
      <c r="N39" s="47">
        <v>174733</v>
      </c>
      <c r="O39" s="47">
        <v>1213</v>
      </c>
      <c r="P39" s="47">
        <v>5</v>
      </c>
      <c r="Q39" s="47">
        <v>133544</v>
      </c>
      <c r="R39" s="47">
        <v>44258</v>
      </c>
      <c r="S39" s="47">
        <v>401633</v>
      </c>
      <c r="T39" s="349">
        <v>16318</v>
      </c>
      <c r="U39" s="348">
        <v>1145018</v>
      </c>
    </row>
    <row r="40" spans="1:21" ht="18.75" customHeight="1">
      <c r="A40" s="796"/>
      <c r="B40" s="288" t="s">
        <v>10</v>
      </c>
      <c r="C40" s="1">
        <v>821069</v>
      </c>
      <c r="D40" s="47">
        <v>104861</v>
      </c>
      <c r="E40" s="47">
        <v>194378</v>
      </c>
      <c r="F40" s="47">
        <v>23445</v>
      </c>
      <c r="G40" s="47">
        <v>132909</v>
      </c>
      <c r="H40" s="47">
        <v>1479</v>
      </c>
      <c r="I40" s="349">
        <v>1626</v>
      </c>
      <c r="J40" s="67">
        <f t="shared" si="0"/>
        <v>1279767</v>
      </c>
      <c r="K40" s="286">
        <v>65741</v>
      </c>
      <c r="L40" s="47">
        <v>213606</v>
      </c>
      <c r="M40" s="47">
        <v>133525</v>
      </c>
      <c r="N40" s="47">
        <v>198135</v>
      </c>
      <c r="O40" s="47">
        <v>1518</v>
      </c>
      <c r="P40" s="47">
        <v>12</v>
      </c>
      <c r="Q40" s="47">
        <v>147874</v>
      </c>
      <c r="R40" s="47">
        <v>49651</v>
      </c>
      <c r="S40" s="47">
        <v>451309</v>
      </c>
      <c r="T40" s="349">
        <v>18396</v>
      </c>
      <c r="U40" s="348">
        <v>1279767</v>
      </c>
    </row>
    <row r="41" spans="1:21" s="49" customFormat="1" ht="18.75" customHeight="1" thickBot="1">
      <c r="A41" s="798"/>
      <c r="B41" s="357" t="s">
        <v>11</v>
      </c>
      <c r="C41" s="311">
        <v>883561</v>
      </c>
      <c r="D41" s="358">
        <v>121603</v>
      </c>
      <c r="E41" s="358">
        <v>238510</v>
      </c>
      <c r="F41" s="358">
        <v>27327</v>
      </c>
      <c r="G41" s="358">
        <v>181443</v>
      </c>
      <c r="H41" s="358">
        <v>1479</v>
      </c>
      <c r="I41" s="359">
        <v>1697</v>
      </c>
      <c r="J41" s="352">
        <f t="shared" si="0"/>
        <v>1455620</v>
      </c>
      <c r="K41" s="360">
        <v>72523</v>
      </c>
      <c r="L41" s="358">
        <v>244322</v>
      </c>
      <c r="M41" s="358">
        <v>148536</v>
      </c>
      <c r="N41" s="358">
        <v>249797</v>
      </c>
      <c r="O41" s="358">
        <v>1754</v>
      </c>
      <c r="P41" s="358">
        <v>41</v>
      </c>
      <c r="Q41" s="358">
        <v>162454</v>
      </c>
      <c r="R41" s="358">
        <v>54169</v>
      </c>
      <c r="S41" s="358">
        <v>501064</v>
      </c>
      <c r="T41" s="359">
        <v>20960</v>
      </c>
      <c r="U41" s="355">
        <v>1455620</v>
      </c>
    </row>
    <row r="42" spans="1:21" s="49" customFormat="1" ht="18.75" customHeight="1">
      <c r="A42" s="799">
        <v>2009</v>
      </c>
      <c r="B42" s="287" t="s">
        <v>0</v>
      </c>
      <c r="C42" s="361">
        <v>96037</v>
      </c>
      <c r="D42" s="362">
        <v>12123</v>
      </c>
      <c r="E42" s="362">
        <v>13597</v>
      </c>
      <c r="F42" s="362">
        <v>1688</v>
      </c>
      <c r="G42" s="63" t="s">
        <v>13</v>
      </c>
      <c r="H42" s="63" t="s">
        <v>13</v>
      </c>
      <c r="I42" s="64" t="s">
        <v>13</v>
      </c>
      <c r="J42" s="66">
        <f>SUM(C42:I42)</f>
        <v>123445</v>
      </c>
      <c r="K42" s="363">
        <v>7190</v>
      </c>
      <c r="L42" s="362">
        <v>19809</v>
      </c>
      <c r="M42" s="362">
        <v>17037</v>
      </c>
      <c r="N42" s="362">
        <v>6461</v>
      </c>
      <c r="O42" s="362">
        <v>131</v>
      </c>
      <c r="P42" s="63" t="s">
        <v>13</v>
      </c>
      <c r="Q42" s="362">
        <v>18256</v>
      </c>
      <c r="R42" s="362">
        <v>5811</v>
      </c>
      <c r="S42" s="362">
        <v>47258</v>
      </c>
      <c r="T42" s="364">
        <v>1492</v>
      </c>
      <c r="U42" s="365">
        <f>SUM(K42:T42)</f>
        <v>123445</v>
      </c>
    </row>
    <row r="43" spans="1:21" s="49" customFormat="1" ht="18.75" customHeight="1">
      <c r="A43" s="800"/>
      <c r="B43" s="288" t="s">
        <v>1</v>
      </c>
      <c r="C43" s="366">
        <v>171954</v>
      </c>
      <c r="D43" s="61">
        <v>22487</v>
      </c>
      <c r="E43" s="61">
        <v>35343</v>
      </c>
      <c r="F43" s="61">
        <v>4241</v>
      </c>
      <c r="G43" s="61">
        <v>795</v>
      </c>
      <c r="H43" s="62" t="s">
        <v>13</v>
      </c>
      <c r="I43" s="65" t="s">
        <v>13</v>
      </c>
      <c r="J43" s="67">
        <f t="shared" si="0"/>
        <v>234820</v>
      </c>
      <c r="K43" s="329">
        <v>13974</v>
      </c>
      <c r="L43" s="61">
        <v>37754</v>
      </c>
      <c r="M43" s="61">
        <v>29840</v>
      </c>
      <c r="N43" s="61">
        <v>15246</v>
      </c>
      <c r="O43" s="61">
        <v>231</v>
      </c>
      <c r="P43" s="62" t="s">
        <v>13</v>
      </c>
      <c r="Q43" s="61">
        <v>34034</v>
      </c>
      <c r="R43" s="61">
        <v>10299</v>
      </c>
      <c r="S43" s="61">
        <v>90043</v>
      </c>
      <c r="T43" s="367">
        <v>3399</v>
      </c>
      <c r="U43" s="123">
        <f aca="true" t="shared" si="1" ref="U43:U65">SUM(K43:T43)</f>
        <v>234820</v>
      </c>
    </row>
    <row r="44" spans="1:21" s="49" customFormat="1" ht="18.75" customHeight="1">
      <c r="A44" s="800"/>
      <c r="B44" s="288" t="s">
        <v>2</v>
      </c>
      <c r="C44" s="366">
        <v>247672</v>
      </c>
      <c r="D44" s="61">
        <v>32499</v>
      </c>
      <c r="E44" s="61">
        <v>61018</v>
      </c>
      <c r="F44" s="61">
        <v>7050</v>
      </c>
      <c r="G44" s="61">
        <v>3553</v>
      </c>
      <c r="H44" s="62" t="s">
        <v>13</v>
      </c>
      <c r="I44" s="65" t="s">
        <v>13</v>
      </c>
      <c r="J44" s="67">
        <f t="shared" si="0"/>
        <v>351792</v>
      </c>
      <c r="K44" s="329">
        <v>20240</v>
      </c>
      <c r="L44" s="61">
        <v>56298</v>
      </c>
      <c r="M44" s="61">
        <v>42587</v>
      </c>
      <c r="N44" s="61">
        <v>24345</v>
      </c>
      <c r="O44" s="61">
        <v>330</v>
      </c>
      <c r="P44" s="62" t="s">
        <v>13</v>
      </c>
      <c r="Q44" s="61">
        <v>53204</v>
      </c>
      <c r="R44" s="61">
        <v>14616</v>
      </c>
      <c r="S44" s="61">
        <v>134434</v>
      </c>
      <c r="T44" s="367">
        <v>5738</v>
      </c>
      <c r="U44" s="123">
        <f t="shared" si="1"/>
        <v>351792</v>
      </c>
    </row>
    <row r="45" spans="1:21" s="49" customFormat="1" ht="18.75" customHeight="1">
      <c r="A45" s="800"/>
      <c r="B45" s="288" t="s">
        <v>3</v>
      </c>
      <c r="C45" s="285">
        <v>329032</v>
      </c>
      <c r="D45" s="71">
        <v>42948</v>
      </c>
      <c r="E45" s="71">
        <v>89218</v>
      </c>
      <c r="F45" s="71">
        <v>16070</v>
      </c>
      <c r="G45" s="71">
        <v>12343</v>
      </c>
      <c r="H45" s="71">
        <v>600</v>
      </c>
      <c r="I45" s="65" t="s">
        <v>13</v>
      </c>
      <c r="J45" s="67">
        <f aca="true" t="shared" si="2" ref="J45:J53">SUM(C45:I45)</f>
        <v>490211</v>
      </c>
      <c r="K45" s="1">
        <v>30910</v>
      </c>
      <c r="L45" s="47">
        <v>76053</v>
      </c>
      <c r="M45" s="47">
        <v>56348</v>
      </c>
      <c r="N45" s="47">
        <v>36087</v>
      </c>
      <c r="O45" s="72">
        <v>505</v>
      </c>
      <c r="P45" s="62" t="s">
        <v>13</v>
      </c>
      <c r="Q45" s="47">
        <v>71217</v>
      </c>
      <c r="R45" s="47">
        <v>20245</v>
      </c>
      <c r="S45" s="47">
        <v>191013</v>
      </c>
      <c r="T45" s="349">
        <v>7833</v>
      </c>
      <c r="U45" s="123">
        <f t="shared" si="1"/>
        <v>490211</v>
      </c>
    </row>
    <row r="46" spans="1:21" s="49" customFormat="1" ht="18.75" customHeight="1">
      <c r="A46" s="800"/>
      <c r="B46" s="288" t="s">
        <v>4</v>
      </c>
      <c r="C46" s="286">
        <v>413113</v>
      </c>
      <c r="D46" s="47">
        <v>53901</v>
      </c>
      <c r="E46" s="47">
        <v>111195</v>
      </c>
      <c r="F46" s="47">
        <v>18986</v>
      </c>
      <c r="G46" s="47">
        <v>17945</v>
      </c>
      <c r="H46" s="47">
        <v>700</v>
      </c>
      <c r="I46" s="51">
        <v>24</v>
      </c>
      <c r="J46" s="67">
        <f t="shared" si="2"/>
        <v>615864</v>
      </c>
      <c r="K46" s="24">
        <v>37323</v>
      </c>
      <c r="L46" s="71">
        <v>100120</v>
      </c>
      <c r="M46" s="71">
        <v>69598</v>
      </c>
      <c r="N46" s="71">
        <v>48608</v>
      </c>
      <c r="O46" s="71">
        <v>650</v>
      </c>
      <c r="P46" s="71">
        <v>3</v>
      </c>
      <c r="Q46" s="71">
        <v>87639</v>
      </c>
      <c r="R46" s="71">
        <v>24505</v>
      </c>
      <c r="S46" s="71">
        <v>237224</v>
      </c>
      <c r="T46" s="368">
        <v>10194</v>
      </c>
      <c r="U46" s="123">
        <f t="shared" si="1"/>
        <v>615864</v>
      </c>
    </row>
    <row r="47" spans="1:21" s="49" customFormat="1" ht="18.75" customHeight="1">
      <c r="A47" s="800"/>
      <c r="B47" s="288" t="s">
        <v>5</v>
      </c>
      <c r="C47" s="286">
        <v>497001</v>
      </c>
      <c r="D47" s="47">
        <v>65133</v>
      </c>
      <c r="E47" s="47">
        <v>135549</v>
      </c>
      <c r="F47" s="47">
        <v>22604</v>
      </c>
      <c r="G47" s="47">
        <v>29557</v>
      </c>
      <c r="H47" s="47">
        <v>2700</v>
      </c>
      <c r="I47" s="51">
        <v>108</v>
      </c>
      <c r="J47" s="67">
        <f t="shared" si="2"/>
        <v>752652</v>
      </c>
      <c r="K47" s="1">
        <v>43501</v>
      </c>
      <c r="L47" s="47">
        <v>125750</v>
      </c>
      <c r="M47" s="47">
        <v>82726</v>
      </c>
      <c r="N47" s="47">
        <v>67870</v>
      </c>
      <c r="O47" s="72">
        <v>800</v>
      </c>
      <c r="P47" s="78">
        <v>5</v>
      </c>
      <c r="Q47" s="47">
        <v>104590</v>
      </c>
      <c r="R47" s="47">
        <v>29088</v>
      </c>
      <c r="S47" s="47">
        <v>285753</v>
      </c>
      <c r="T47" s="349">
        <v>12569</v>
      </c>
      <c r="U47" s="123">
        <f t="shared" si="1"/>
        <v>752652</v>
      </c>
    </row>
    <row r="48" spans="1:21" s="49" customFormat="1" ht="18.75" customHeight="1">
      <c r="A48" s="800"/>
      <c r="B48" s="288" t="s">
        <v>6</v>
      </c>
      <c r="C48" s="286">
        <v>581442</v>
      </c>
      <c r="D48" s="47">
        <v>75780</v>
      </c>
      <c r="E48" s="47">
        <v>162510</v>
      </c>
      <c r="F48" s="47">
        <v>28556</v>
      </c>
      <c r="G48" s="47">
        <v>45449</v>
      </c>
      <c r="H48" s="47">
        <v>3600</v>
      </c>
      <c r="I48" s="51">
        <v>215</v>
      </c>
      <c r="J48" s="67">
        <f t="shared" si="2"/>
        <v>897552</v>
      </c>
      <c r="K48" s="329">
        <v>51907</v>
      </c>
      <c r="L48" s="61">
        <v>148611</v>
      </c>
      <c r="M48" s="61">
        <v>97480</v>
      </c>
      <c r="N48" s="61">
        <v>88374</v>
      </c>
      <c r="O48" s="61">
        <v>968</v>
      </c>
      <c r="P48" s="61">
        <v>5</v>
      </c>
      <c r="Q48" s="61">
        <v>122376</v>
      </c>
      <c r="R48" s="61">
        <v>34110</v>
      </c>
      <c r="S48" s="61">
        <v>338696</v>
      </c>
      <c r="T48" s="367">
        <v>15025</v>
      </c>
      <c r="U48" s="123">
        <f t="shared" si="1"/>
        <v>897552</v>
      </c>
    </row>
    <row r="49" spans="1:21" s="49" customFormat="1" ht="18.75" customHeight="1">
      <c r="A49" s="800"/>
      <c r="B49" s="288" t="s">
        <v>7</v>
      </c>
      <c r="C49" s="286">
        <v>657671</v>
      </c>
      <c r="D49" s="47">
        <v>85640</v>
      </c>
      <c r="E49" s="47">
        <v>182646</v>
      </c>
      <c r="F49" s="47">
        <v>31199</v>
      </c>
      <c r="G49" s="47">
        <v>62081</v>
      </c>
      <c r="H49" s="47">
        <v>3620</v>
      </c>
      <c r="I49" s="51">
        <v>441</v>
      </c>
      <c r="J49" s="67">
        <f t="shared" si="2"/>
        <v>1023298</v>
      </c>
      <c r="K49" s="329">
        <v>58560</v>
      </c>
      <c r="L49" s="61">
        <v>166983</v>
      </c>
      <c r="M49" s="61">
        <v>112428</v>
      </c>
      <c r="N49" s="61">
        <v>109404</v>
      </c>
      <c r="O49" s="61">
        <v>1081</v>
      </c>
      <c r="P49" s="61">
        <v>5</v>
      </c>
      <c r="Q49" s="61">
        <v>138957</v>
      </c>
      <c r="R49" s="61">
        <v>39584</v>
      </c>
      <c r="S49" s="61">
        <v>378678</v>
      </c>
      <c r="T49" s="367">
        <v>17618</v>
      </c>
      <c r="U49" s="123">
        <f t="shared" si="1"/>
        <v>1023298</v>
      </c>
    </row>
    <row r="50" spans="1:21" s="49" customFormat="1" ht="18.75" customHeight="1">
      <c r="A50" s="800"/>
      <c r="B50" s="288" t="s">
        <v>8</v>
      </c>
      <c r="C50" s="286">
        <v>749601</v>
      </c>
      <c r="D50" s="47">
        <v>97208</v>
      </c>
      <c r="E50" s="47">
        <v>204948</v>
      </c>
      <c r="F50" s="47">
        <v>33295</v>
      </c>
      <c r="G50" s="47">
        <v>93152</v>
      </c>
      <c r="H50" s="47">
        <v>3620</v>
      </c>
      <c r="I50" s="51">
        <v>615</v>
      </c>
      <c r="J50" s="67">
        <f t="shared" si="2"/>
        <v>1182439</v>
      </c>
      <c r="K50" s="329">
        <v>64268</v>
      </c>
      <c r="L50" s="61">
        <v>192756</v>
      </c>
      <c r="M50" s="61">
        <v>126202</v>
      </c>
      <c r="N50" s="61">
        <v>151382</v>
      </c>
      <c r="O50" s="61">
        <v>1482</v>
      </c>
      <c r="P50" s="61">
        <v>5</v>
      </c>
      <c r="Q50" s="61">
        <v>157100</v>
      </c>
      <c r="R50" s="61">
        <v>44311</v>
      </c>
      <c r="S50" s="61">
        <v>424736</v>
      </c>
      <c r="T50" s="367">
        <v>20197</v>
      </c>
      <c r="U50" s="123">
        <f t="shared" si="1"/>
        <v>1182439</v>
      </c>
    </row>
    <row r="51" spans="1:21" s="49" customFormat="1" ht="18.75" customHeight="1">
      <c r="A51" s="800"/>
      <c r="B51" s="288" t="s">
        <v>9</v>
      </c>
      <c r="C51" s="286">
        <v>830253</v>
      </c>
      <c r="D51" s="47">
        <v>108215</v>
      </c>
      <c r="E51" s="47">
        <v>234201</v>
      </c>
      <c r="F51" s="47">
        <v>36963</v>
      </c>
      <c r="G51" s="47">
        <v>106528</v>
      </c>
      <c r="H51" s="47">
        <v>3620</v>
      </c>
      <c r="I51" s="51">
        <v>979</v>
      </c>
      <c r="J51" s="67">
        <f t="shared" si="2"/>
        <v>1320759</v>
      </c>
      <c r="K51" s="1">
        <v>70371</v>
      </c>
      <c r="L51" s="47">
        <v>214986</v>
      </c>
      <c r="M51" s="47">
        <v>142520</v>
      </c>
      <c r="N51" s="47">
        <v>169205</v>
      </c>
      <c r="O51" s="47">
        <v>1603</v>
      </c>
      <c r="P51" s="47">
        <v>8</v>
      </c>
      <c r="Q51" s="47">
        <v>176095</v>
      </c>
      <c r="R51" s="47">
        <v>49163</v>
      </c>
      <c r="S51" s="47">
        <v>473616</v>
      </c>
      <c r="T51" s="349">
        <v>23192</v>
      </c>
      <c r="U51" s="123">
        <f t="shared" si="1"/>
        <v>1320759</v>
      </c>
    </row>
    <row r="52" spans="1:21" s="49" customFormat="1" ht="18.75" customHeight="1">
      <c r="A52" s="800"/>
      <c r="B52" s="288" t="s">
        <v>10</v>
      </c>
      <c r="C52" s="286">
        <v>918098</v>
      </c>
      <c r="D52" s="47">
        <v>119429</v>
      </c>
      <c r="E52" s="47">
        <v>259417</v>
      </c>
      <c r="F52" s="47">
        <v>41816</v>
      </c>
      <c r="G52" s="47">
        <v>131906</v>
      </c>
      <c r="H52" s="47">
        <v>4120</v>
      </c>
      <c r="I52" s="51">
        <v>1338</v>
      </c>
      <c r="J52" s="67">
        <f t="shared" si="2"/>
        <v>1476124</v>
      </c>
      <c r="K52" s="1">
        <v>79086</v>
      </c>
      <c r="L52" s="47">
        <v>237830</v>
      </c>
      <c r="M52" s="47">
        <v>158101</v>
      </c>
      <c r="N52" s="47">
        <v>199630</v>
      </c>
      <c r="O52" s="47">
        <v>1713</v>
      </c>
      <c r="P52" s="47">
        <v>8</v>
      </c>
      <c r="Q52" s="47">
        <v>194083</v>
      </c>
      <c r="R52" s="47">
        <v>53683</v>
      </c>
      <c r="S52" s="47">
        <v>525744</v>
      </c>
      <c r="T52" s="349">
        <v>26246</v>
      </c>
      <c r="U52" s="123">
        <f t="shared" si="1"/>
        <v>1476124</v>
      </c>
    </row>
    <row r="53" spans="1:21" s="49" customFormat="1" ht="18.75" customHeight="1" thickBot="1">
      <c r="A53" s="801"/>
      <c r="B53" s="357" t="s">
        <v>11</v>
      </c>
      <c r="C53" s="360">
        <v>983295</v>
      </c>
      <c r="D53" s="358">
        <v>137260</v>
      </c>
      <c r="E53" s="358">
        <v>343477</v>
      </c>
      <c r="F53" s="358">
        <v>46435</v>
      </c>
      <c r="G53" s="358">
        <v>186303</v>
      </c>
      <c r="H53" s="358">
        <v>4328</v>
      </c>
      <c r="I53" s="369">
        <v>1587</v>
      </c>
      <c r="J53" s="352">
        <f t="shared" si="2"/>
        <v>1702685</v>
      </c>
      <c r="K53" s="311">
        <v>87166</v>
      </c>
      <c r="L53" s="358">
        <v>273785</v>
      </c>
      <c r="M53" s="358">
        <v>176302</v>
      </c>
      <c r="N53" s="358">
        <v>249164</v>
      </c>
      <c r="O53" s="370">
        <v>1805</v>
      </c>
      <c r="P53" s="371">
        <v>24</v>
      </c>
      <c r="Q53" s="358">
        <v>243379</v>
      </c>
      <c r="R53" s="358">
        <v>59537</v>
      </c>
      <c r="S53" s="358">
        <v>581169</v>
      </c>
      <c r="T53" s="372">
        <v>30354</v>
      </c>
      <c r="U53" s="373">
        <f t="shared" si="1"/>
        <v>1702685</v>
      </c>
    </row>
    <row r="54" spans="1:21" s="49" customFormat="1" ht="18.75" customHeight="1">
      <c r="A54" s="799">
        <v>2010</v>
      </c>
      <c r="B54" s="287" t="s">
        <v>0</v>
      </c>
      <c r="C54" s="4">
        <v>108505</v>
      </c>
      <c r="D54" s="48">
        <v>17968</v>
      </c>
      <c r="E54" s="48">
        <v>10724</v>
      </c>
      <c r="F54" s="48">
        <v>2375</v>
      </c>
      <c r="G54" s="63" t="s">
        <v>13</v>
      </c>
      <c r="H54" s="63" t="s">
        <v>13</v>
      </c>
      <c r="I54" s="64" t="s">
        <v>13</v>
      </c>
      <c r="J54" s="66">
        <f aca="true" t="shared" si="3" ref="J54:J65">SUM(C54:I54)</f>
        <v>139572</v>
      </c>
      <c r="K54" s="4">
        <v>7723</v>
      </c>
      <c r="L54" s="48">
        <v>23857</v>
      </c>
      <c r="M54" s="48">
        <v>19433</v>
      </c>
      <c r="N54" s="48">
        <v>8218</v>
      </c>
      <c r="O54" s="48">
        <v>162</v>
      </c>
      <c r="P54" s="63" t="s">
        <v>13</v>
      </c>
      <c r="Q54" s="48">
        <v>17680</v>
      </c>
      <c r="R54" s="48">
        <v>6092</v>
      </c>
      <c r="S54" s="48">
        <v>53905</v>
      </c>
      <c r="T54" s="50">
        <v>2502</v>
      </c>
      <c r="U54" s="124">
        <f t="shared" si="1"/>
        <v>139572</v>
      </c>
    </row>
    <row r="55" spans="1:21" s="49" customFormat="1" ht="18.75" customHeight="1">
      <c r="A55" s="800"/>
      <c r="B55" s="288" t="s">
        <v>1</v>
      </c>
      <c r="C55" s="1">
        <v>195799</v>
      </c>
      <c r="D55" s="47">
        <v>34001</v>
      </c>
      <c r="E55" s="47">
        <v>31173</v>
      </c>
      <c r="F55" s="71">
        <v>6366</v>
      </c>
      <c r="G55" s="71">
        <v>304</v>
      </c>
      <c r="H55" s="62" t="s">
        <v>13</v>
      </c>
      <c r="I55" s="65" t="s">
        <v>13</v>
      </c>
      <c r="J55" s="67">
        <f t="shared" si="3"/>
        <v>267643</v>
      </c>
      <c r="K55" s="1">
        <v>14667</v>
      </c>
      <c r="L55" s="47">
        <v>47416</v>
      </c>
      <c r="M55" s="47">
        <v>34118</v>
      </c>
      <c r="N55" s="47">
        <v>16232</v>
      </c>
      <c r="O55" s="47">
        <v>272</v>
      </c>
      <c r="P55" s="62" t="s">
        <v>13</v>
      </c>
      <c r="Q55" s="47">
        <v>37404</v>
      </c>
      <c r="R55" s="47">
        <v>10673</v>
      </c>
      <c r="S55" s="47">
        <v>101799</v>
      </c>
      <c r="T55" s="51">
        <v>5062</v>
      </c>
      <c r="U55" s="123">
        <f t="shared" si="1"/>
        <v>267643</v>
      </c>
    </row>
    <row r="56" spans="1:21" s="49" customFormat="1" ht="18.75" customHeight="1">
      <c r="A56" s="800"/>
      <c r="B56" s="288" t="s">
        <v>2</v>
      </c>
      <c r="C56" s="1">
        <v>282013</v>
      </c>
      <c r="D56" s="47">
        <v>49655</v>
      </c>
      <c r="E56" s="47">
        <v>55898</v>
      </c>
      <c r="F56" s="47">
        <v>12212</v>
      </c>
      <c r="G56" s="47">
        <v>6847</v>
      </c>
      <c r="H56" s="47">
        <v>2050</v>
      </c>
      <c r="I56" s="65" t="s">
        <v>13</v>
      </c>
      <c r="J56" s="67">
        <f t="shared" si="3"/>
        <v>408675</v>
      </c>
      <c r="K56" s="1">
        <v>21974</v>
      </c>
      <c r="L56" s="47">
        <v>68154</v>
      </c>
      <c r="M56" s="47">
        <v>50043</v>
      </c>
      <c r="N56" s="47">
        <v>29126</v>
      </c>
      <c r="O56" s="47">
        <v>388</v>
      </c>
      <c r="P56" s="62" t="s">
        <v>13</v>
      </c>
      <c r="Q56" s="47">
        <v>56265</v>
      </c>
      <c r="R56" s="47">
        <v>16810</v>
      </c>
      <c r="S56" s="47">
        <v>157982</v>
      </c>
      <c r="T56" s="51">
        <v>7933</v>
      </c>
      <c r="U56" s="123">
        <f t="shared" si="1"/>
        <v>408675</v>
      </c>
    </row>
    <row r="57" spans="1:21" s="49" customFormat="1" ht="18.75" customHeight="1">
      <c r="A57" s="800"/>
      <c r="B57" s="288" t="s">
        <v>3</v>
      </c>
      <c r="C57" s="1">
        <v>370978</v>
      </c>
      <c r="D57" s="47">
        <v>65065</v>
      </c>
      <c r="E57" s="47">
        <v>79459</v>
      </c>
      <c r="F57" s="47">
        <v>19352</v>
      </c>
      <c r="G57" s="47">
        <v>16239</v>
      </c>
      <c r="H57" s="47">
        <v>2050</v>
      </c>
      <c r="I57" s="65" t="s">
        <v>13</v>
      </c>
      <c r="J57" s="67">
        <f t="shared" si="3"/>
        <v>553143</v>
      </c>
      <c r="K57" s="1">
        <v>31977</v>
      </c>
      <c r="L57" s="47">
        <v>89801</v>
      </c>
      <c r="M57" s="47">
        <v>65084</v>
      </c>
      <c r="N57" s="47">
        <v>43373</v>
      </c>
      <c r="O57" s="72">
        <v>509</v>
      </c>
      <c r="P57" s="78" t="s">
        <v>13</v>
      </c>
      <c r="Q57" s="47">
        <v>74761</v>
      </c>
      <c r="R57" s="47">
        <v>21627</v>
      </c>
      <c r="S57" s="47">
        <v>215211</v>
      </c>
      <c r="T57" s="51">
        <v>10800</v>
      </c>
      <c r="U57" s="123">
        <f t="shared" si="1"/>
        <v>553143</v>
      </c>
    </row>
    <row r="58" spans="1:21" s="49" customFormat="1" ht="18.75" customHeight="1">
      <c r="A58" s="800"/>
      <c r="B58" s="288" t="s">
        <v>4</v>
      </c>
      <c r="C58" s="118">
        <v>465135</v>
      </c>
      <c r="D58" s="117">
        <v>81417</v>
      </c>
      <c r="E58" s="117">
        <v>101459</v>
      </c>
      <c r="F58" s="117">
        <v>23065</v>
      </c>
      <c r="G58" s="117">
        <v>33021</v>
      </c>
      <c r="H58" s="117">
        <v>2250</v>
      </c>
      <c r="I58" s="65" t="s">
        <v>13</v>
      </c>
      <c r="J58" s="67">
        <f t="shared" si="3"/>
        <v>706347</v>
      </c>
      <c r="K58" s="118">
        <v>39304</v>
      </c>
      <c r="L58" s="117">
        <v>117578</v>
      </c>
      <c r="M58" s="117">
        <v>79959</v>
      </c>
      <c r="N58" s="117">
        <v>68509</v>
      </c>
      <c r="O58" s="117">
        <v>625</v>
      </c>
      <c r="P58" s="117">
        <v>7</v>
      </c>
      <c r="Q58" s="117">
        <v>92939</v>
      </c>
      <c r="R58" s="117">
        <v>26430</v>
      </c>
      <c r="S58" s="117">
        <v>267061</v>
      </c>
      <c r="T58" s="121">
        <v>13935</v>
      </c>
      <c r="U58" s="123">
        <f t="shared" si="1"/>
        <v>706347</v>
      </c>
    </row>
    <row r="59" spans="1:21" s="49" customFormat="1" ht="18.75" customHeight="1">
      <c r="A59" s="800"/>
      <c r="B59" s="288" t="s">
        <v>5</v>
      </c>
      <c r="C59" s="1">
        <v>557040</v>
      </c>
      <c r="D59" s="47">
        <v>97742</v>
      </c>
      <c r="E59" s="47">
        <v>124457</v>
      </c>
      <c r="F59" s="47">
        <v>25915</v>
      </c>
      <c r="G59" s="47">
        <v>56415</v>
      </c>
      <c r="H59" s="47">
        <v>2330</v>
      </c>
      <c r="I59" s="65" t="s">
        <v>13</v>
      </c>
      <c r="J59" s="67">
        <f t="shared" si="3"/>
        <v>863899</v>
      </c>
      <c r="K59" s="1">
        <v>47123</v>
      </c>
      <c r="L59" s="47">
        <v>143314</v>
      </c>
      <c r="M59" s="47">
        <v>95892</v>
      </c>
      <c r="N59" s="47">
        <v>99470</v>
      </c>
      <c r="O59" s="47">
        <v>748</v>
      </c>
      <c r="P59" s="47">
        <v>7</v>
      </c>
      <c r="Q59" s="47">
        <v>111100</v>
      </c>
      <c r="R59" s="47">
        <v>31448</v>
      </c>
      <c r="S59" s="47">
        <v>318020</v>
      </c>
      <c r="T59" s="51">
        <v>16777</v>
      </c>
      <c r="U59" s="123">
        <f t="shared" si="1"/>
        <v>863899</v>
      </c>
    </row>
    <row r="60" spans="1:21" s="49" customFormat="1" ht="18.75" customHeight="1">
      <c r="A60" s="800"/>
      <c r="B60" s="288" t="s">
        <v>6</v>
      </c>
      <c r="C60" s="1">
        <v>651089</v>
      </c>
      <c r="D60" s="47">
        <v>113690</v>
      </c>
      <c r="E60" s="47">
        <v>147966</v>
      </c>
      <c r="F60" s="47">
        <v>31702</v>
      </c>
      <c r="G60" s="47">
        <v>78248</v>
      </c>
      <c r="H60" s="47">
        <v>2330</v>
      </c>
      <c r="I60" s="51" t="s">
        <v>13</v>
      </c>
      <c r="J60" s="67">
        <f t="shared" si="3"/>
        <v>1025025</v>
      </c>
      <c r="K60" s="1">
        <v>56281</v>
      </c>
      <c r="L60" s="47">
        <v>166674</v>
      </c>
      <c r="M60" s="47">
        <v>112526</v>
      </c>
      <c r="N60" s="47">
        <v>128159</v>
      </c>
      <c r="O60" s="72">
        <v>876</v>
      </c>
      <c r="P60" s="78">
        <v>7</v>
      </c>
      <c r="Q60" s="47">
        <v>130627</v>
      </c>
      <c r="R60" s="47">
        <v>37062</v>
      </c>
      <c r="S60" s="47">
        <v>373085</v>
      </c>
      <c r="T60" s="122">
        <v>19728</v>
      </c>
      <c r="U60" s="123">
        <f t="shared" si="1"/>
        <v>1025025</v>
      </c>
    </row>
    <row r="61" spans="1:21" s="49" customFormat="1" ht="18.75" customHeight="1">
      <c r="A61" s="800"/>
      <c r="B61" s="288" t="s">
        <v>7</v>
      </c>
      <c r="C61" s="1">
        <v>737694</v>
      </c>
      <c r="D61" s="47">
        <v>129393</v>
      </c>
      <c r="E61" s="47">
        <v>170306</v>
      </c>
      <c r="F61" s="47">
        <v>35077</v>
      </c>
      <c r="G61" s="47">
        <v>135968</v>
      </c>
      <c r="H61" s="47">
        <v>2336</v>
      </c>
      <c r="I61" s="51" t="s">
        <v>13</v>
      </c>
      <c r="J61" s="67">
        <f t="shared" si="3"/>
        <v>1210774</v>
      </c>
      <c r="K61" s="1">
        <v>63966</v>
      </c>
      <c r="L61" s="47">
        <v>188714</v>
      </c>
      <c r="M61" s="47">
        <v>129254</v>
      </c>
      <c r="N61" s="47">
        <v>190597</v>
      </c>
      <c r="O61" s="72">
        <v>1025</v>
      </c>
      <c r="P61" s="78">
        <v>7</v>
      </c>
      <c r="Q61" s="47">
        <v>151483</v>
      </c>
      <c r="R61" s="47">
        <v>43921</v>
      </c>
      <c r="S61" s="47">
        <v>418901</v>
      </c>
      <c r="T61" s="122">
        <v>22906</v>
      </c>
      <c r="U61" s="123">
        <f t="shared" si="1"/>
        <v>1210774</v>
      </c>
    </row>
    <row r="62" spans="1:21" s="49" customFormat="1" ht="18.75" customHeight="1">
      <c r="A62" s="800"/>
      <c r="B62" s="288" t="s">
        <v>8</v>
      </c>
      <c r="C62" s="1">
        <v>839181</v>
      </c>
      <c r="D62" s="47">
        <v>146362</v>
      </c>
      <c r="E62" s="47">
        <v>191237</v>
      </c>
      <c r="F62" s="47">
        <v>39959</v>
      </c>
      <c r="G62" s="47">
        <v>159338</v>
      </c>
      <c r="H62" s="47">
        <v>4386</v>
      </c>
      <c r="I62" s="51" t="s">
        <v>13</v>
      </c>
      <c r="J62" s="67">
        <f t="shared" si="3"/>
        <v>1380463</v>
      </c>
      <c r="K62" s="1">
        <v>69872</v>
      </c>
      <c r="L62" s="47">
        <v>215438</v>
      </c>
      <c r="M62" s="47">
        <v>145697</v>
      </c>
      <c r="N62" s="47">
        <v>224924</v>
      </c>
      <c r="O62" s="72">
        <v>1190</v>
      </c>
      <c r="P62" s="78">
        <v>17</v>
      </c>
      <c r="Q62" s="47">
        <v>171518</v>
      </c>
      <c r="R62" s="47">
        <v>49402</v>
      </c>
      <c r="S62" s="47">
        <v>476132</v>
      </c>
      <c r="T62" s="122">
        <v>26273</v>
      </c>
      <c r="U62" s="123">
        <f t="shared" si="1"/>
        <v>1380463</v>
      </c>
    </row>
    <row r="63" spans="1:21" s="49" customFormat="1" ht="18.75" customHeight="1">
      <c r="A63" s="800"/>
      <c r="B63" s="288" t="s">
        <v>9</v>
      </c>
      <c r="C63" s="1">
        <v>930656</v>
      </c>
      <c r="D63" s="47">
        <v>163593</v>
      </c>
      <c r="E63" s="47">
        <v>219147</v>
      </c>
      <c r="F63" s="47">
        <v>47191</v>
      </c>
      <c r="G63" s="47">
        <v>201369</v>
      </c>
      <c r="H63" s="47">
        <v>4606</v>
      </c>
      <c r="I63" s="51">
        <v>224</v>
      </c>
      <c r="J63" s="67">
        <f t="shared" si="3"/>
        <v>1566786</v>
      </c>
      <c r="K63" s="1">
        <v>80450</v>
      </c>
      <c r="L63" s="47">
        <v>238923</v>
      </c>
      <c r="M63" s="47">
        <v>164636</v>
      </c>
      <c r="N63" s="47">
        <v>268467</v>
      </c>
      <c r="O63" s="47">
        <v>1347</v>
      </c>
      <c r="P63" s="47">
        <v>17</v>
      </c>
      <c r="Q63" s="47">
        <v>192091</v>
      </c>
      <c r="R63" s="47">
        <v>55070</v>
      </c>
      <c r="S63" s="47">
        <v>536199</v>
      </c>
      <c r="T63" s="51">
        <v>29586</v>
      </c>
      <c r="U63" s="123">
        <f t="shared" si="1"/>
        <v>1566786</v>
      </c>
    </row>
    <row r="64" spans="1:21" s="49" customFormat="1" ht="18.75" customHeight="1">
      <c r="A64" s="800"/>
      <c r="B64" s="288" t="s">
        <v>10</v>
      </c>
      <c r="C64" s="1">
        <v>1027796</v>
      </c>
      <c r="D64" s="47">
        <v>181282</v>
      </c>
      <c r="E64" s="47">
        <v>245857</v>
      </c>
      <c r="F64" s="47">
        <v>51689</v>
      </c>
      <c r="G64" s="47">
        <v>247940</v>
      </c>
      <c r="H64" s="47">
        <v>4606</v>
      </c>
      <c r="I64" s="51">
        <v>224</v>
      </c>
      <c r="J64" s="67">
        <f t="shared" si="3"/>
        <v>1759394</v>
      </c>
      <c r="K64" s="1">
        <v>88061</v>
      </c>
      <c r="L64" s="47">
        <v>262905</v>
      </c>
      <c r="M64" s="47">
        <v>181892</v>
      </c>
      <c r="N64" s="47">
        <v>320186</v>
      </c>
      <c r="O64" s="47">
        <v>1646</v>
      </c>
      <c r="P64" s="47">
        <v>62</v>
      </c>
      <c r="Q64" s="47">
        <v>213518</v>
      </c>
      <c r="R64" s="47">
        <v>60849</v>
      </c>
      <c r="S64" s="47">
        <v>597288</v>
      </c>
      <c r="T64" s="51">
        <v>32987</v>
      </c>
      <c r="U64" s="123">
        <f t="shared" si="1"/>
        <v>1759394</v>
      </c>
    </row>
    <row r="65" spans="1:21" s="49" customFormat="1" ht="18.75" customHeight="1" thickBot="1">
      <c r="A65" s="800"/>
      <c r="B65" s="357" t="s">
        <v>11</v>
      </c>
      <c r="C65" s="311">
        <v>1103943</v>
      </c>
      <c r="D65" s="358">
        <v>203100</v>
      </c>
      <c r="E65" s="358">
        <v>297011</v>
      </c>
      <c r="F65" s="358">
        <v>58507</v>
      </c>
      <c r="G65" s="358">
        <v>315423</v>
      </c>
      <c r="H65" s="358">
        <v>63048</v>
      </c>
      <c r="I65" s="369">
        <v>257</v>
      </c>
      <c r="J65" s="352">
        <f t="shared" si="3"/>
        <v>2041289</v>
      </c>
      <c r="K65" s="311">
        <v>96044</v>
      </c>
      <c r="L65" s="358">
        <v>293138</v>
      </c>
      <c r="M65" s="358">
        <v>201848</v>
      </c>
      <c r="N65" s="358">
        <v>427380</v>
      </c>
      <c r="O65" s="358">
        <v>2125</v>
      </c>
      <c r="P65" s="358">
        <v>8433</v>
      </c>
      <c r="Q65" s="358">
        <v>240189</v>
      </c>
      <c r="R65" s="358">
        <v>66861</v>
      </c>
      <c r="S65" s="358">
        <v>668610</v>
      </c>
      <c r="T65" s="369">
        <v>36661</v>
      </c>
      <c r="U65" s="374">
        <f t="shared" si="1"/>
        <v>2041289</v>
      </c>
    </row>
    <row r="66" spans="1:21" ht="14.25" customHeight="1" thickTop="1">
      <c r="A66" s="728"/>
      <c r="B66" s="728"/>
      <c r="C66" s="728"/>
      <c r="D66" s="728"/>
      <c r="E66" s="728"/>
      <c r="F66" s="728"/>
      <c r="G66" s="728"/>
      <c r="H66" s="728"/>
      <c r="I66" s="728"/>
      <c r="J66" s="728"/>
      <c r="K66" s="728"/>
      <c r="L66" s="728"/>
      <c r="M66" s="728"/>
      <c r="N66" s="728"/>
      <c r="O66" s="728"/>
      <c r="P66" s="728"/>
      <c r="Q66" s="728"/>
      <c r="R66" s="728"/>
      <c r="S66" s="728"/>
      <c r="T66" s="728"/>
      <c r="U66" s="728"/>
    </row>
    <row r="67" spans="1:10" s="119" customFormat="1" ht="14.25" customHeight="1">
      <c r="A67" s="741" t="s">
        <v>242</v>
      </c>
      <c r="B67" s="741"/>
      <c r="C67" s="741"/>
      <c r="D67" s="741"/>
      <c r="E67" s="741"/>
      <c r="F67" s="741"/>
      <c r="G67" s="741"/>
      <c r="H67" s="741"/>
      <c r="I67" s="741"/>
      <c r="J67" s="741"/>
    </row>
    <row r="68" spans="1:21" ht="14.25" customHeight="1">
      <c r="A68" s="761" t="s">
        <v>354</v>
      </c>
      <c r="B68" s="761"/>
      <c r="C68" s="761"/>
      <c r="D68" s="761"/>
      <c r="E68" s="761"/>
      <c r="F68" s="761"/>
      <c r="G68" s="761"/>
      <c r="H68" s="761"/>
      <c r="I68" s="761"/>
      <c r="J68" s="761"/>
      <c r="K68"/>
      <c r="L68"/>
      <c r="M68"/>
      <c r="N68"/>
      <c r="O68"/>
      <c r="P68"/>
      <c r="Q68"/>
      <c r="R68"/>
      <c r="S68"/>
      <c r="T68"/>
      <c r="U68"/>
    </row>
    <row r="69" spans="1:21" ht="14.25" customHeight="1">
      <c r="A69" s="761" t="s">
        <v>355</v>
      </c>
      <c r="B69" s="761"/>
      <c r="C69" s="761"/>
      <c r="D69" s="761"/>
      <c r="E69" s="761"/>
      <c r="F69" s="761"/>
      <c r="G69" s="761"/>
      <c r="H69" s="761"/>
      <c r="I69" s="761"/>
      <c r="J69" s="761"/>
      <c r="K69" s="761"/>
      <c r="L69" s="761"/>
      <c r="M69" s="761"/>
      <c r="N69" s="761"/>
      <c r="O69"/>
      <c r="P69"/>
      <c r="Q69"/>
      <c r="R69"/>
      <c r="S69"/>
      <c r="T69"/>
      <c r="U69"/>
    </row>
    <row r="70" spans="1:10" ht="14.25" customHeight="1">
      <c r="A70" s="761" t="s">
        <v>16</v>
      </c>
      <c r="B70" s="761"/>
      <c r="C70" s="761"/>
      <c r="D70" s="761"/>
      <c r="E70" s="761"/>
      <c r="F70" s="761"/>
      <c r="G70" s="761"/>
      <c r="H70" s="761"/>
      <c r="I70" s="761"/>
      <c r="J70" s="761"/>
    </row>
    <row r="71" spans="6:21" ht="12.75"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</row>
    <row r="72" spans="6:21" ht="20.25" customHeight="1">
      <c r="F72"/>
      <c r="G72"/>
      <c r="H72"/>
      <c r="I72" s="760" t="s">
        <v>34</v>
      </c>
      <c r="J72" s="760"/>
      <c r="K72"/>
      <c r="U72"/>
    </row>
    <row r="73" spans="6:21" ht="12.75"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</row>
    <row r="74" spans="8:21" ht="12.75">
      <c r="H74" s="68"/>
      <c r="U74"/>
    </row>
    <row r="75" ht="12.75">
      <c r="U75"/>
    </row>
    <row r="77" spans="16:21" ht="12.75">
      <c r="P77"/>
      <c r="Q77"/>
      <c r="R77"/>
      <c r="S77"/>
      <c r="T77"/>
      <c r="U77"/>
    </row>
    <row r="78" spans="17:21" ht="12.75">
      <c r="Q78"/>
      <c r="R78"/>
      <c r="S78"/>
      <c r="T78"/>
      <c r="U78"/>
    </row>
  </sheetData>
  <sheetProtection/>
  <mergeCells count="19">
    <mergeCell ref="I72:J72"/>
    <mergeCell ref="A66:U66"/>
    <mergeCell ref="A67:J67"/>
    <mergeCell ref="J4:J5"/>
    <mergeCell ref="K4:T4"/>
    <mergeCell ref="U4:U5"/>
    <mergeCell ref="A68:J68"/>
    <mergeCell ref="A69:N69"/>
    <mergeCell ref="A70:J70"/>
    <mergeCell ref="A6:A17"/>
    <mergeCell ref="A18:A29"/>
    <mergeCell ref="A30:A41"/>
    <mergeCell ref="A42:A53"/>
    <mergeCell ref="A54:A65"/>
    <mergeCell ref="A2:U2"/>
    <mergeCell ref="A3:U3"/>
    <mergeCell ref="A4:A5"/>
    <mergeCell ref="B4:B5"/>
    <mergeCell ref="C4:I4"/>
  </mergeCells>
  <hyperlinks>
    <hyperlink ref="A1" r:id="rId1" display="http://kayham.erciyes.edu.tr/"/>
  </hyperlinks>
  <printOptions/>
  <pageMargins left="0.23" right="0.37" top="0.7" bottom="0.42" header="0.5" footer="0.3"/>
  <pageSetup horizontalDpi="600" verticalDpi="600" orientation="landscape" paperSize="9" scale="41" r:id="rId3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138"/>
  <sheetViews>
    <sheetView zoomScalePageLayoutView="0" workbookViewId="0" topLeftCell="A1">
      <selection activeCell="A2" sqref="A2:U2"/>
    </sheetView>
  </sheetViews>
  <sheetFormatPr defaultColWidth="9.140625" defaultRowHeight="12.75"/>
  <cols>
    <col min="2" max="2" width="13.7109375" style="68" customWidth="1"/>
    <col min="3" max="20" width="11.7109375" style="46" customWidth="1"/>
    <col min="21" max="21" width="11.00390625" style="46" customWidth="1"/>
  </cols>
  <sheetData>
    <row r="1" spans="1:21" s="73" customFormat="1" ht="15.75" customHeight="1" thickBot="1">
      <c r="A1" s="210" t="s">
        <v>41</v>
      </c>
      <c r="U1" s="226" t="s">
        <v>42</v>
      </c>
    </row>
    <row r="2" spans="1:21" ht="25.5" customHeight="1" thickBot="1" thickTop="1">
      <c r="A2" s="764" t="s">
        <v>379</v>
      </c>
      <c r="B2" s="765"/>
      <c r="C2" s="765"/>
      <c r="D2" s="765"/>
      <c r="E2" s="765"/>
      <c r="F2" s="765"/>
      <c r="G2" s="765"/>
      <c r="H2" s="765"/>
      <c r="I2" s="765"/>
      <c r="J2" s="765"/>
      <c r="K2" s="765"/>
      <c r="L2" s="765"/>
      <c r="M2" s="765"/>
      <c r="N2" s="765"/>
      <c r="O2" s="765"/>
      <c r="P2" s="765"/>
      <c r="Q2" s="765"/>
      <c r="R2" s="765"/>
      <c r="S2" s="765"/>
      <c r="T2" s="765"/>
      <c r="U2" s="766"/>
    </row>
    <row r="3" spans="1:21" ht="29.25" customHeight="1" thickBot="1">
      <c r="A3" s="802" t="s">
        <v>358</v>
      </c>
      <c r="B3" s="803"/>
      <c r="C3" s="803"/>
      <c r="D3" s="803"/>
      <c r="E3" s="803"/>
      <c r="F3" s="803"/>
      <c r="G3" s="803"/>
      <c r="H3" s="803"/>
      <c r="I3" s="803"/>
      <c r="J3" s="803"/>
      <c r="K3" s="803"/>
      <c r="L3" s="803"/>
      <c r="M3" s="803"/>
      <c r="N3" s="803"/>
      <c r="O3" s="803"/>
      <c r="P3" s="803"/>
      <c r="Q3" s="803"/>
      <c r="R3" s="803"/>
      <c r="S3" s="803"/>
      <c r="T3" s="803"/>
      <c r="U3" s="804"/>
    </row>
    <row r="4" spans="1:21" s="45" customFormat="1" ht="30" customHeight="1" thickBot="1">
      <c r="A4" s="805" t="s">
        <v>31</v>
      </c>
      <c r="B4" s="807" t="s">
        <v>32</v>
      </c>
      <c r="C4" s="809" t="s">
        <v>29</v>
      </c>
      <c r="D4" s="810"/>
      <c r="E4" s="810"/>
      <c r="F4" s="810"/>
      <c r="G4" s="810"/>
      <c r="H4" s="810"/>
      <c r="I4" s="811"/>
      <c r="J4" s="812" t="s">
        <v>263</v>
      </c>
      <c r="K4" s="814" t="s">
        <v>30</v>
      </c>
      <c r="L4" s="814"/>
      <c r="M4" s="814"/>
      <c r="N4" s="814"/>
      <c r="O4" s="814"/>
      <c r="P4" s="814"/>
      <c r="Q4" s="814"/>
      <c r="R4" s="814"/>
      <c r="S4" s="814"/>
      <c r="T4" s="815"/>
      <c r="U4" s="816" t="s">
        <v>263</v>
      </c>
    </row>
    <row r="5" spans="1:21" s="45" customFormat="1" ht="77.25" thickBot="1">
      <c r="A5" s="806"/>
      <c r="B5" s="808"/>
      <c r="C5" s="54" t="s">
        <v>297</v>
      </c>
      <c r="D5" s="55" t="s">
        <v>298</v>
      </c>
      <c r="E5" s="55" t="s">
        <v>299</v>
      </c>
      <c r="F5" s="55" t="s">
        <v>300</v>
      </c>
      <c r="G5" s="55" t="s">
        <v>301</v>
      </c>
      <c r="H5" s="56" t="s">
        <v>302</v>
      </c>
      <c r="I5" s="58" t="s">
        <v>303</v>
      </c>
      <c r="J5" s="813"/>
      <c r="K5" s="52" t="s">
        <v>304</v>
      </c>
      <c r="L5" s="53" t="s">
        <v>305</v>
      </c>
      <c r="M5" s="53" t="s">
        <v>306</v>
      </c>
      <c r="N5" s="53" t="s">
        <v>307</v>
      </c>
      <c r="O5" s="53" t="s">
        <v>308</v>
      </c>
      <c r="P5" s="53" t="s">
        <v>309</v>
      </c>
      <c r="Q5" s="53" t="s">
        <v>310</v>
      </c>
      <c r="R5" s="53" t="s">
        <v>311</v>
      </c>
      <c r="S5" s="53" t="s">
        <v>312</v>
      </c>
      <c r="T5" s="57" t="s">
        <v>313</v>
      </c>
      <c r="U5" s="817"/>
    </row>
    <row r="6" spans="1:21" s="49" customFormat="1" ht="18.75" customHeight="1">
      <c r="A6" s="818">
        <v>2011</v>
      </c>
      <c r="B6" s="287" t="s">
        <v>0</v>
      </c>
      <c r="C6" s="4">
        <v>122162</v>
      </c>
      <c r="D6" s="48">
        <v>22389</v>
      </c>
      <c r="E6" s="48">
        <v>15016</v>
      </c>
      <c r="F6" s="48">
        <v>3784</v>
      </c>
      <c r="G6" s="63" t="s">
        <v>13</v>
      </c>
      <c r="H6" s="63" t="s">
        <v>13</v>
      </c>
      <c r="I6" s="64" t="s">
        <v>13</v>
      </c>
      <c r="J6" s="375">
        <f aca="true" t="shared" si="0" ref="J6:J69">SUM(C6:I6)</f>
        <v>163351</v>
      </c>
      <c r="K6" s="4">
        <v>8855</v>
      </c>
      <c r="L6" s="48">
        <v>24864</v>
      </c>
      <c r="M6" s="48">
        <v>23932</v>
      </c>
      <c r="N6" s="48">
        <v>7819</v>
      </c>
      <c r="O6" s="48">
        <v>234</v>
      </c>
      <c r="P6" s="63" t="s">
        <v>13</v>
      </c>
      <c r="Q6" s="48">
        <v>23690</v>
      </c>
      <c r="R6" s="48">
        <v>7647</v>
      </c>
      <c r="S6" s="48">
        <v>62802</v>
      </c>
      <c r="T6" s="50">
        <v>3508</v>
      </c>
      <c r="U6" s="376">
        <f aca="true" t="shared" si="1" ref="U6:U17">SUM(K6:T6)</f>
        <v>163351</v>
      </c>
    </row>
    <row r="7" spans="1:21" s="49" customFormat="1" ht="18.75" customHeight="1">
      <c r="A7" s="819"/>
      <c r="B7" s="288" t="s">
        <v>1</v>
      </c>
      <c r="C7" s="1">
        <v>226149</v>
      </c>
      <c r="D7" s="47">
        <v>41453</v>
      </c>
      <c r="E7" s="47">
        <v>38605</v>
      </c>
      <c r="F7" s="47">
        <v>7945</v>
      </c>
      <c r="G7" s="47">
        <v>1752</v>
      </c>
      <c r="H7" s="62" t="s">
        <v>13</v>
      </c>
      <c r="I7" s="65" t="s">
        <v>13</v>
      </c>
      <c r="J7" s="377">
        <f t="shared" si="0"/>
        <v>315904</v>
      </c>
      <c r="K7" s="1">
        <v>17487</v>
      </c>
      <c r="L7" s="47">
        <v>48791</v>
      </c>
      <c r="M7" s="47">
        <v>42093</v>
      </c>
      <c r="N7" s="47">
        <v>17846</v>
      </c>
      <c r="O7" s="47">
        <v>391</v>
      </c>
      <c r="P7" s="62" t="s">
        <v>13</v>
      </c>
      <c r="Q7" s="47">
        <v>44530</v>
      </c>
      <c r="R7" s="47">
        <v>13422</v>
      </c>
      <c r="S7" s="47">
        <v>123982</v>
      </c>
      <c r="T7" s="51">
        <v>7362</v>
      </c>
      <c r="U7" s="378">
        <f t="shared" si="1"/>
        <v>315904</v>
      </c>
    </row>
    <row r="8" spans="1:21" s="49" customFormat="1" ht="18.75" customHeight="1">
      <c r="A8" s="819"/>
      <c r="B8" s="288" t="s">
        <v>2</v>
      </c>
      <c r="C8" s="1">
        <v>327443</v>
      </c>
      <c r="D8" s="47">
        <v>59509</v>
      </c>
      <c r="E8" s="47">
        <v>59772</v>
      </c>
      <c r="F8" s="47">
        <v>14467</v>
      </c>
      <c r="G8" s="47">
        <v>6291</v>
      </c>
      <c r="H8" s="47">
        <v>50</v>
      </c>
      <c r="I8" s="65" t="s">
        <v>13</v>
      </c>
      <c r="J8" s="377">
        <f t="shared" si="0"/>
        <v>467532</v>
      </c>
      <c r="K8" s="1">
        <v>25554</v>
      </c>
      <c r="L8" s="47">
        <v>70990</v>
      </c>
      <c r="M8" s="47">
        <v>59871</v>
      </c>
      <c r="N8" s="47">
        <v>30595</v>
      </c>
      <c r="O8" s="47">
        <v>545</v>
      </c>
      <c r="P8" s="47"/>
      <c r="Q8" s="47">
        <v>63709</v>
      </c>
      <c r="R8" s="47">
        <v>19347</v>
      </c>
      <c r="S8" s="47">
        <v>185755</v>
      </c>
      <c r="T8" s="51">
        <v>11166</v>
      </c>
      <c r="U8" s="378">
        <f t="shared" si="1"/>
        <v>467532</v>
      </c>
    </row>
    <row r="9" spans="1:21" s="49" customFormat="1" ht="18.75" customHeight="1">
      <c r="A9" s="819"/>
      <c r="B9" s="288" t="s">
        <v>3</v>
      </c>
      <c r="C9" s="1">
        <v>430061</v>
      </c>
      <c r="D9" s="47">
        <v>77455</v>
      </c>
      <c r="E9" s="47">
        <v>88939</v>
      </c>
      <c r="F9" s="47">
        <v>23477</v>
      </c>
      <c r="G9" s="47">
        <v>18250</v>
      </c>
      <c r="H9" s="47">
        <v>5645</v>
      </c>
      <c r="I9" s="65" t="s">
        <v>13</v>
      </c>
      <c r="J9" s="377">
        <f t="shared" si="0"/>
        <v>643827</v>
      </c>
      <c r="K9" s="1">
        <v>36377</v>
      </c>
      <c r="L9" s="47">
        <v>94112</v>
      </c>
      <c r="M9" s="47">
        <v>79927</v>
      </c>
      <c r="N9" s="47">
        <v>47629</v>
      </c>
      <c r="O9" s="47">
        <v>713</v>
      </c>
      <c r="P9" s="47">
        <v>254</v>
      </c>
      <c r="Q9" s="47">
        <v>84128</v>
      </c>
      <c r="R9" s="47">
        <v>25323</v>
      </c>
      <c r="S9" s="47">
        <v>260243</v>
      </c>
      <c r="T9" s="51">
        <v>15121</v>
      </c>
      <c r="U9" s="378">
        <f t="shared" si="1"/>
        <v>643827</v>
      </c>
    </row>
    <row r="10" spans="1:21" s="49" customFormat="1" ht="18.75" customHeight="1">
      <c r="A10" s="819"/>
      <c r="B10" s="288" t="s">
        <v>4</v>
      </c>
      <c r="C10" s="1">
        <v>537478</v>
      </c>
      <c r="D10" s="47">
        <v>96296</v>
      </c>
      <c r="E10" s="47">
        <v>114495</v>
      </c>
      <c r="F10" s="47">
        <v>28509</v>
      </c>
      <c r="G10" s="47">
        <v>42091</v>
      </c>
      <c r="H10" s="47">
        <v>5685</v>
      </c>
      <c r="I10" s="65" t="s">
        <v>13</v>
      </c>
      <c r="J10" s="377">
        <f t="shared" si="0"/>
        <v>824554</v>
      </c>
      <c r="K10" s="1">
        <v>44329</v>
      </c>
      <c r="L10" s="47">
        <v>122536</v>
      </c>
      <c r="M10" s="47">
        <v>98078</v>
      </c>
      <c r="N10" s="47">
        <v>79174</v>
      </c>
      <c r="O10" s="47">
        <v>892</v>
      </c>
      <c r="P10" s="47">
        <v>461</v>
      </c>
      <c r="Q10" s="47">
        <v>105634</v>
      </c>
      <c r="R10" s="47">
        <v>31100</v>
      </c>
      <c r="S10" s="47">
        <v>323291</v>
      </c>
      <c r="T10" s="51">
        <v>19059</v>
      </c>
      <c r="U10" s="378">
        <f t="shared" si="1"/>
        <v>824554</v>
      </c>
    </row>
    <row r="11" spans="1:21" s="49" customFormat="1" ht="18.75" customHeight="1">
      <c r="A11" s="819"/>
      <c r="B11" s="288" t="s">
        <v>5</v>
      </c>
      <c r="C11" s="1">
        <v>647415</v>
      </c>
      <c r="D11" s="47">
        <v>115837</v>
      </c>
      <c r="E11" s="47">
        <v>145221</v>
      </c>
      <c r="F11" s="47">
        <v>36299</v>
      </c>
      <c r="G11" s="47">
        <v>66065</v>
      </c>
      <c r="H11" s="47">
        <v>5685</v>
      </c>
      <c r="I11" s="65" t="s">
        <v>13</v>
      </c>
      <c r="J11" s="377">
        <f t="shared" si="0"/>
        <v>1016522</v>
      </c>
      <c r="K11" s="1">
        <v>54211</v>
      </c>
      <c r="L11" s="47">
        <v>151887</v>
      </c>
      <c r="M11" s="47">
        <v>117375</v>
      </c>
      <c r="N11" s="47">
        <v>112475</v>
      </c>
      <c r="O11" s="47">
        <v>1081</v>
      </c>
      <c r="P11" s="47">
        <v>852</v>
      </c>
      <c r="Q11" s="47">
        <v>128181</v>
      </c>
      <c r="R11" s="47">
        <v>37078</v>
      </c>
      <c r="S11" s="47">
        <v>390217</v>
      </c>
      <c r="T11" s="51">
        <v>23165</v>
      </c>
      <c r="U11" s="378">
        <f t="shared" si="1"/>
        <v>1016522</v>
      </c>
    </row>
    <row r="12" spans="1:21" s="49" customFormat="1" ht="18.75" customHeight="1">
      <c r="A12" s="819"/>
      <c r="B12" s="288" t="s">
        <v>6</v>
      </c>
      <c r="C12" s="1">
        <v>756746</v>
      </c>
      <c r="D12" s="47">
        <v>134175</v>
      </c>
      <c r="E12" s="47">
        <v>173183</v>
      </c>
      <c r="F12" s="47">
        <v>44207</v>
      </c>
      <c r="G12" s="47">
        <v>116552</v>
      </c>
      <c r="H12" s="47">
        <v>5716</v>
      </c>
      <c r="I12" s="51">
        <v>19</v>
      </c>
      <c r="J12" s="377">
        <f t="shared" si="0"/>
        <v>1230598</v>
      </c>
      <c r="K12" s="1">
        <v>66253</v>
      </c>
      <c r="L12" s="47">
        <v>178763</v>
      </c>
      <c r="M12" s="47">
        <v>137743</v>
      </c>
      <c r="N12" s="47">
        <v>167002</v>
      </c>
      <c r="O12" s="47">
        <v>1283</v>
      </c>
      <c r="P12" s="47">
        <v>1065</v>
      </c>
      <c r="Q12" s="47">
        <v>151263</v>
      </c>
      <c r="R12" s="47">
        <v>43915</v>
      </c>
      <c r="S12" s="47">
        <v>456030</v>
      </c>
      <c r="T12" s="51">
        <v>27281</v>
      </c>
      <c r="U12" s="378">
        <f t="shared" si="1"/>
        <v>1230598</v>
      </c>
    </row>
    <row r="13" spans="1:21" s="49" customFormat="1" ht="18.75" customHeight="1">
      <c r="A13" s="819"/>
      <c r="B13" s="288" t="s">
        <v>7</v>
      </c>
      <c r="C13" s="1">
        <v>863508</v>
      </c>
      <c r="D13" s="47">
        <v>152796</v>
      </c>
      <c r="E13" s="47">
        <v>198837</v>
      </c>
      <c r="F13" s="47">
        <v>48042</v>
      </c>
      <c r="G13" s="47">
        <v>164211</v>
      </c>
      <c r="H13" s="47">
        <v>9298</v>
      </c>
      <c r="I13" s="51">
        <v>19</v>
      </c>
      <c r="J13" s="377">
        <f t="shared" si="0"/>
        <v>1436711</v>
      </c>
      <c r="K13" s="1">
        <v>74978</v>
      </c>
      <c r="L13" s="47">
        <v>204539</v>
      </c>
      <c r="M13" s="47">
        <v>159218</v>
      </c>
      <c r="N13" s="47">
        <v>217869</v>
      </c>
      <c r="O13" s="47">
        <v>1657</v>
      </c>
      <c r="P13" s="47">
        <v>1342</v>
      </c>
      <c r="Q13" s="47">
        <v>173887</v>
      </c>
      <c r="R13" s="47">
        <v>51286</v>
      </c>
      <c r="S13" s="47">
        <v>520150</v>
      </c>
      <c r="T13" s="51">
        <v>31784</v>
      </c>
      <c r="U13" s="378">
        <f t="shared" si="1"/>
        <v>1436710</v>
      </c>
    </row>
    <row r="14" spans="1:21" s="49" customFormat="1" ht="18.75" customHeight="1">
      <c r="A14" s="819"/>
      <c r="B14" s="288" t="s">
        <v>8</v>
      </c>
      <c r="C14" s="1">
        <v>978173</v>
      </c>
      <c r="D14" s="47">
        <v>172016</v>
      </c>
      <c r="E14" s="47">
        <v>220169</v>
      </c>
      <c r="F14" s="47">
        <v>51974</v>
      </c>
      <c r="G14" s="47">
        <v>208118</v>
      </c>
      <c r="H14" s="47">
        <v>10156</v>
      </c>
      <c r="I14" s="51">
        <v>37</v>
      </c>
      <c r="J14" s="377">
        <f t="shared" si="0"/>
        <v>1640643</v>
      </c>
      <c r="K14" s="1">
        <v>83915</v>
      </c>
      <c r="L14" s="47">
        <v>231808</v>
      </c>
      <c r="M14" s="47">
        <v>178852</v>
      </c>
      <c r="N14" s="47">
        <v>271017</v>
      </c>
      <c r="O14" s="47">
        <v>1847</v>
      </c>
      <c r="P14" s="47">
        <v>1596</v>
      </c>
      <c r="Q14" s="47">
        <v>196245</v>
      </c>
      <c r="R14" s="47">
        <v>57631</v>
      </c>
      <c r="S14" s="47">
        <v>581538</v>
      </c>
      <c r="T14" s="51">
        <v>36194</v>
      </c>
      <c r="U14" s="378">
        <f t="shared" si="1"/>
        <v>1640643</v>
      </c>
    </row>
    <row r="15" spans="1:21" s="49" customFormat="1" ht="18.75" customHeight="1">
      <c r="A15" s="819"/>
      <c r="B15" s="288" t="s">
        <v>9</v>
      </c>
      <c r="C15" s="1">
        <v>1089429</v>
      </c>
      <c r="D15" s="47">
        <v>191602</v>
      </c>
      <c r="E15" s="47">
        <v>249127</v>
      </c>
      <c r="F15" s="47">
        <v>59289</v>
      </c>
      <c r="G15" s="47">
        <v>280496</v>
      </c>
      <c r="H15" s="47">
        <v>10976</v>
      </c>
      <c r="I15" s="51">
        <v>123</v>
      </c>
      <c r="J15" s="377">
        <f t="shared" si="0"/>
        <v>1881042</v>
      </c>
      <c r="K15" s="1">
        <v>93544</v>
      </c>
      <c r="L15" s="47">
        <v>257867</v>
      </c>
      <c r="M15" s="47">
        <v>199677</v>
      </c>
      <c r="N15" s="47">
        <v>346114</v>
      </c>
      <c r="O15" s="47">
        <v>2097</v>
      </c>
      <c r="P15" s="47">
        <v>1874</v>
      </c>
      <c r="Q15" s="47">
        <v>222493</v>
      </c>
      <c r="R15" s="47">
        <v>63924</v>
      </c>
      <c r="S15" s="47">
        <v>652544</v>
      </c>
      <c r="T15" s="51">
        <v>40908</v>
      </c>
      <c r="U15" s="378">
        <f t="shared" si="1"/>
        <v>1881042</v>
      </c>
    </row>
    <row r="16" spans="1:21" s="49" customFormat="1" ht="18.75" customHeight="1">
      <c r="A16" s="819"/>
      <c r="B16" s="288" t="s">
        <v>10</v>
      </c>
      <c r="C16" s="1">
        <v>1200963</v>
      </c>
      <c r="D16" s="47">
        <v>211556</v>
      </c>
      <c r="E16" s="47">
        <v>277010</v>
      </c>
      <c r="F16" s="47">
        <v>65665</v>
      </c>
      <c r="G16" s="47">
        <v>392699</v>
      </c>
      <c r="H16" s="47">
        <v>14272</v>
      </c>
      <c r="I16" s="51">
        <v>181</v>
      </c>
      <c r="J16" s="377">
        <f t="shared" si="0"/>
        <v>2162346</v>
      </c>
      <c r="K16" s="1">
        <v>103536</v>
      </c>
      <c r="L16" s="47">
        <v>285010</v>
      </c>
      <c r="M16" s="47">
        <v>219866</v>
      </c>
      <c r="N16" s="47">
        <v>462308</v>
      </c>
      <c r="O16" s="47">
        <v>2289</v>
      </c>
      <c r="P16" s="47">
        <v>1979</v>
      </c>
      <c r="Q16" s="47">
        <v>244578</v>
      </c>
      <c r="R16" s="47">
        <v>71863</v>
      </c>
      <c r="S16" s="47">
        <v>725292</v>
      </c>
      <c r="T16" s="51">
        <v>45625</v>
      </c>
      <c r="U16" s="378">
        <f t="shared" si="1"/>
        <v>2162346</v>
      </c>
    </row>
    <row r="17" spans="1:21" s="49" customFormat="1" ht="18.75" customHeight="1" thickBot="1">
      <c r="A17" s="820"/>
      <c r="B17" s="357" t="s">
        <v>11</v>
      </c>
      <c r="C17" s="311">
        <v>1290462</v>
      </c>
      <c r="D17" s="358">
        <v>236051</v>
      </c>
      <c r="E17" s="358">
        <v>339557</v>
      </c>
      <c r="F17" s="358">
        <v>77281</v>
      </c>
      <c r="G17" s="358">
        <v>509452</v>
      </c>
      <c r="H17" s="358">
        <v>14293</v>
      </c>
      <c r="I17" s="369">
        <v>601</v>
      </c>
      <c r="J17" s="379">
        <f t="shared" si="0"/>
        <v>2467697</v>
      </c>
      <c r="K17" s="311">
        <v>116552</v>
      </c>
      <c r="L17" s="358">
        <v>324772</v>
      </c>
      <c r="M17" s="358">
        <v>242290</v>
      </c>
      <c r="N17" s="358">
        <v>563343</v>
      </c>
      <c r="O17" s="358">
        <v>4154</v>
      </c>
      <c r="P17" s="358">
        <v>2195</v>
      </c>
      <c r="Q17" s="358">
        <v>280079</v>
      </c>
      <c r="R17" s="358">
        <v>76773</v>
      </c>
      <c r="S17" s="358">
        <v>806837</v>
      </c>
      <c r="T17" s="369">
        <v>50702</v>
      </c>
      <c r="U17" s="380">
        <f t="shared" si="1"/>
        <v>2467697</v>
      </c>
    </row>
    <row r="18" spans="1:21" s="49" customFormat="1" ht="18.75" customHeight="1">
      <c r="A18" s="821">
        <v>2012</v>
      </c>
      <c r="B18" s="287" t="s">
        <v>0</v>
      </c>
      <c r="C18" s="363">
        <v>122162</v>
      </c>
      <c r="D18" s="362">
        <v>22389</v>
      </c>
      <c r="E18" s="362">
        <v>15016</v>
      </c>
      <c r="F18" s="362">
        <v>3784</v>
      </c>
      <c r="G18" s="63" t="s">
        <v>13</v>
      </c>
      <c r="H18" s="63" t="s">
        <v>13</v>
      </c>
      <c r="I18" s="64" t="s">
        <v>13</v>
      </c>
      <c r="J18" s="381">
        <f t="shared" si="0"/>
        <v>163351</v>
      </c>
      <c r="K18" s="363">
        <v>8855</v>
      </c>
      <c r="L18" s="362">
        <v>24864</v>
      </c>
      <c r="M18" s="362">
        <v>23932</v>
      </c>
      <c r="N18" s="362">
        <v>7819</v>
      </c>
      <c r="O18" s="362">
        <v>234</v>
      </c>
      <c r="P18" s="63" t="s">
        <v>13</v>
      </c>
      <c r="Q18" s="362">
        <v>23690</v>
      </c>
      <c r="R18" s="362">
        <v>7647</v>
      </c>
      <c r="S18" s="362">
        <v>62802</v>
      </c>
      <c r="T18" s="382">
        <v>3508</v>
      </c>
      <c r="U18" s="383">
        <f>SUM(K18:T18)</f>
        <v>163351</v>
      </c>
    </row>
    <row r="19" spans="1:21" s="49" customFormat="1" ht="18.75" customHeight="1">
      <c r="A19" s="822"/>
      <c r="B19" s="288" t="s">
        <v>1</v>
      </c>
      <c r="C19" s="329">
        <v>261004</v>
      </c>
      <c r="D19" s="61">
        <v>46775</v>
      </c>
      <c r="E19" s="61">
        <v>40293</v>
      </c>
      <c r="F19" s="61">
        <v>11342</v>
      </c>
      <c r="G19" s="61">
        <v>13834</v>
      </c>
      <c r="H19" s="61" t="s">
        <v>13</v>
      </c>
      <c r="I19" s="384" t="s">
        <v>13</v>
      </c>
      <c r="J19" s="385">
        <f t="shared" si="0"/>
        <v>373248</v>
      </c>
      <c r="K19" s="329">
        <v>22282</v>
      </c>
      <c r="L19" s="61">
        <v>53663</v>
      </c>
      <c r="M19" s="61">
        <v>48676</v>
      </c>
      <c r="N19" s="61">
        <v>35407</v>
      </c>
      <c r="O19" s="61">
        <v>1</v>
      </c>
      <c r="P19" s="61" t="s">
        <v>13</v>
      </c>
      <c r="Q19" s="61">
        <v>43105</v>
      </c>
      <c r="R19" s="61">
        <v>14978</v>
      </c>
      <c r="S19" s="61">
        <v>145241</v>
      </c>
      <c r="T19" s="384">
        <v>9895</v>
      </c>
      <c r="U19" s="386">
        <f aca="true" t="shared" si="2" ref="U19:U82">SUM(K19:T19)</f>
        <v>373248</v>
      </c>
    </row>
    <row r="20" spans="1:21" s="49" customFormat="1" ht="18.75" customHeight="1">
      <c r="A20" s="822"/>
      <c r="B20" s="288" t="s">
        <v>2</v>
      </c>
      <c r="C20" s="329">
        <v>376947</v>
      </c>
      <c r="D20" s="61">
        <v>66922</v>
      </c>
      <c r="E20" s="61">
        <v>63229</v>
      </c>
      <c r="F20" s="61">
        <v>18151</v>
      </c>
      <c r="G20" s="61">
        <v>18624</v>
      </c>
      <c r="H20" s="61" t="s">
        <v>13</v>
      </c>
      <c r="I20" s="384" t="s">
        <v>13</v>
      </c>
      <c r="J20" s="385">
        <f t="shared" si="0"/>
        <v>543873</v>
      </c>
      <c r="K20" s="329">
        <v>32714</v>
      </c>
      <c r="L20" s="61">
        <v>78663</v>
      </c>
      <c r="M20" s="61">
        <v>69456</v>
      </c>
      <c r="N20" s="61">
        <v>50316</v>
      </c>
      <c r="O20" s="61">
        <v>3</v>
      </c>
      <c r="P20" s="61" t="s">
        <v>13</v>
      </c>
      <c r="Q20" s="61">
        <v>60961</v>
      </c>
      <c r="R20" s="61">
        <v>21523</v>
      </c>
      <c r="S20" s="61">
        <v>215076</v>
      </c>
      <c r="T20" s="384">
        <v>15161</v>
      </c>
      <c r="U20" s="386">
        <f t="shared" si="2"/>
        <v>543873</v>
      </c>
    </row>
    <row r="21" spans="1:21" s="49" customFormat="1" ht="18.75" customHeight="1">
      <c r="A21" s="822"/>
      <c r="B21" s="288" t="s">
        <v>3</v>
      </c>
      <c r="C21" s="329">
        <v>493981</v>
      </c>
      <c r="D21" s="61">
        <v>86932</v>
      </c>
      <c r="E21" s="61">
        <v>91836</v>
      </c>
      <c r="F21" s="61">
        <v>30344</v>
      </c>
      <c r="G21" s="61">
        <v>39653</v>
      </c>
      <c r="H21" s="61" t="s">
        <v>13</v>
      </c>
      <c r="I21" s="384" t="s">
        <v>13</v>
      </c>
      <c r="J21" s="385">
        <f t="shared" si="0"/>
        <v>742746</v>
      </c>
      <c r="K21" s="329">
        <v>45657</v>
      </c>
      <c r="L21" s="61">
        <v>104990</v>
      </c>
      <c r="M21" s="61">
        <v>91530</v>
      </c>
      <c r="N21" s="61">
        <v>75002</v>
      </c>
      <c r="O21" s="61">
        <v>3</v>
      </c>
      <c r="P21" s="61" t="s">
        <v>13</v>
      </c>
      <c r="Q21" s="61">
        <v>78690</v>
      </c>
      <c r="R21" s="61">
        <v>28098</v>
      </c>
      <c r="S21" s="61">
        <v>298362</v>
      </c>
      <c r="T21" s="384">
        <v>20414</v>
      </c>
      <c r="U21" s="386">
        <f t="shared" si="2"/>
        <v>742746</v>
      </c>
    </row>
    <row r="22" spans="1:21" s="49" customFormat="1" ht="18.75" customHeight="1">
      <c r="A22" s="822"/>
      <c r="B22" s="288" t="s">
        <v>4</v>
      </c>
      <c r="C22" s="329">
        <v>618261</v>
      </c>
      <c r="D22" s="61">
        <v>108074</v>
      </c>
      <c r="E22" s="61">
        <v>115263</v>
      </c>
      <c r="F22" s="61">
        <v>36639</v>
      </c>
      <c r="G22" s="61">
        <v>73011</v>
      </c>
      <c r="H22" s="61">
        <v>190</v>
      </c>
      <c r="I22" s="384">
        <v>199</v>
      </c>
      <c r="J22" s="385">
        <f t="shared" si="0"/>
        <v>951637</v>
      </c>
      <c r="K22" s="329">
        <v>56795</v>
      </c>
      <c r="L22" s="61">
        <v>136698</v>
      </c>
      <c r="M22" s="61">
        <v>112927</v>
      </c>
      <c r="N22" s="61">
        <v>106460</v>
      </c>
      <c r="O22" s="61">
        <v>7</v>
      </c>
      <c r="P22" s="61">
        <v>712</v>
      </c>
      <c r="Q22" s="61">
        <v>96562</v>
      </c>
      <c r="R22" s="61">
        <v>34642</v>
      </c>
      <c r="S22" s="61">
        <v>381183</v>
      </c>
      <c r="T22" s="384">
        <v>25650</v>
      </c>
      <c r="U22" s="386">
        <f t="shared" si="2"/>
        <v>951636</v>
      </c>
    </row>
    <row r="23" spans="1:21" s="49" customFormat="1" ht="18.75" customHeight="1">
      <c r="A23" s="822"/>
      <c r="B23" s="288" t="s">
        <v>5</v>
      </c>
      <c r="C23" s="329">
        <v>767229</v>
      </c>
      <c r="D23" s="61">
        <v>133708</v>
      </c>
      <c r="E23" s="61">
        <v>141985</v>
      </c>
      <c r="F23" s="61">
        <v>44384</v>
      </c>
      <c r="G23" s="61">
        <v>105328</v>
      </c>
      <c r="H23" s="61">
        <v>795</v>
      </c>
      <c r="I23" s="384">
        <v>453</v>
      </c>
      <c r="J23" s="385">
        <f t="shared" si="0"/>
        <v>1193882</v>
      </c>
      <c r="K23" s="329">
        <v>70287</v>
      </c>
      <c r="L23" s="61">
        <v>174567</v>
      </c>
      <c r="M23" s="61">
        <v>140483</v>
      </c>
      <c r="N23" s="61">
        <v>151316</v>
      </c>
      <c r="O23" s="61">
        <v>8</v>
      </c>
      <c r="P23" s="61">
        <v>1041</v>
      </c>
      <c r="Q23" s="61">
        <v>117084</v>
      </c>
      <c r="R23" s="61">
        <v>43291</v>
      </c>
      <c r="S23" s="61">
        <v>464635</v>
      </c>
      <c r="T23" s="384">
        <v>31168</v>
      </c>
      <c r="U23" s="386">
        <f t="shared" si="2"/>
        <v>1193880</v>
      </c>
    </row>
    <row r="24" spans="1:21" s="49" customFormat="1" ht="18.75" customHeight="1">
      <c r="A24" s="822"/>
      <c r="B24" s="288" t="s">
        <v>6</v>
      </c>
      <c r="C24" s="329">
        <v>901843</v>
      </c>
      <c r="D24" s="61">
        <v>155401</v>
      </c>
      <c r="E24" s="61">
        <v>169059</v>
      </c>
      <c r="F24" s="61">
        <v>51141</v>
      </c>
      <c r="G24" s="61">
        <v>147180</v>
      </c>
      <c r="H24" s="61">
        <v>2815</v>
      </c>
      <c r="I24" s="384">
        <v>494</v>
      </c>
      <c r="J24" s="385">
        <f t="shared" si="0"/>
        <v>1427933</v>
      </c>
      <c r="K24" s="329">
        <v>83635</v>
      </c>
      <c r="L24" s="61">
        <v>210865</v>
      </c>
      <c r="M24" s="61">
        <v>165482</v>
      </c>
      <c r="N24" s="61">
        <v>198978</v>
      </c>
      <c r="O24" s="61">
        <v>17</v>
      </c>
      <c r="P24" s="61">
        <v>3195</v>
      </c>
      <c r="Q24" s="61">
        <v>136609</v>
      </c>
      <c r="R24" s="61">
        <v>51363</v>
      </c>
      <c r="S24" s="61">
        <v>541053</v>
      </c>
      <c r="T24" s="384">
        <v>36736</v>
      </c>
      <c r="U24" s="386">
        <f t="shared" si="2"/>
        <v>1427933</v>
      </c>
    </row>
    <row r="25" spans="1:21" s="49" customFormat="1" ht="18.75" customHeight="1">
      <c r="A25" s="822"/>
      <c r="B25" s="288" t="s">
        <v>7</v>
      </c>
      <c r="C25" s="329">
        <v>1028049</v>
      </c>
      <c r="D25" s="61">
        <v>177069</v>
      </c>
      <c r="E25" s="61">
        <v>192349</v>
      </c>
      <c r="F25" s="61">
        <v>56867</v>
      </c>
      <c r="G25" s="61">
        <v>222299</v>
      </c>
      <c r="H25" s="61">
        <v>2815</v>
      </c>
      <c r="I25" s="384">
        <v>862</v>
      </c>
      <c r="J25" s="385">
        <f t="shared" si="0"/>
        <v>1680310</v>
      </c>
      <c r="K25" s="329">
        <v>94988</v>
      </c>
      <c r="L25" s="61">
        <v>244170</v>
      </c>
      <c r="M25" s="61">
        <v>189942</v>
      </c>
      <c r="N25" s="61">
        <v>275854</v>
      </c>
      <c r="O25" s="61">
        <v>20</v>
      </c>
      <c r="P25" s="61">
        <v>3560</v>
      </c>
      <c r="Q25" s="61">
        <v>157063</v>
      </c>
      <c r="R25" s="61">
        <v>60400</v>
      </c>
      <c r="S25" s="61">
        <v>611959</v>
      </c>
      <c r="T25" s="384">
        <v>42354</v>
      </c>
      <c r="U25" s="386">
        <f t="shared" si="2"/>
        <v>1680310</v>
      </c>
    </row>
    <row r="26" spans="1:21" s="49" customFormat="1" ht="18.75" customHeight="1">
      <c r="A26" s="822"/>
      <c r="B26" s="288" t="s">
        <v>8</v>
      </c>
      <c r="C26" s="329">
        <v>1167542</v>
      </c>
      <c r="D26" s="61">
        <v>199643</v>
      </c>
      <c r="E26" s="61">
        <v>214090</v>
      </c>
      <c r="F26" s="61">
        <v>62997</v>
      </c>
      <c r="G26" s="61">
        <v>274818</v>
      </c>
      <c r="H26" s="61">
        <v>2815</v>
      </c>
      <c r="I26" s="384">
        <v>893</v>
      </c>
      <c r="J26" s="385">
        <f t="shared" si="0"/>
        <v>1922798</v>
      </c>
      <c r="K26" s="329">
        <v>107262</v>
      </c>
      <c r="L26" s="61">
        <v>276761</v>
      </c>
      <c r="M26" s="61">
        <v>213658</v>
      </c>
      <c r="N26" s="61">
        <v>342193</v>
      </c>
      <c r="O26" s="61">
        <v>32</v>
      </c>
      <c r="P26" s="61">
        <v>3573</v>
      </c>
      <c r="Q26" s="61">
        <v>176804</v>
      </c>
      <c r="R26" s="61">
        <v>68765</v>
      </c>
      <c r="S26" s="61">
        <v>685683</v>
      </c>
      <c r="T26" s="384">
        <v>48067</v>
      </c>
      <c r="U26" s="386">
        <f t="shared" si="2"/>
        <v>1922798</v>
      </c>
    </row>
    <row r="27" spans="1:21" s="49" customFormat="1" ht="18.75" customHeight="1">
      <c r="A27" s="822"/>
      <c r="B27" s="288" t="s">
        <v>9</v>
      </c>
      <c r="C27" s="329">
        <v>1299875</v>
      </c>
      <c r="D27" s="61">
        <v>222390</v>
      </c>
      <c r="E27" s="61">
        <v>240923</v>
      </c>
      <c r="F27" s="61">
        <v>70981</v>
      </c>
      <c r="G27" s="61">
        <v>348627</v>
      </c>
      <c r="H27" s="61">
        <v>9315</v>
      </c>
      <c r="I27" s="384">
        <v>966</v>
      </c>
      <c r="J27" s="385">
        <f t="shared" si="0"/>
        <v>2193077</v>
      </c>
      <c r="K27" s="329">
        <v>119458</v>
      </c>
      <c r="L27" s="61">
        <v>306694</v>
      </c>
      <c r="M27" s="61">
        <v>240311</v>
      </c>
      <c r="N27" s="61">
        <v>416800</v>
      </c>
      <c r="O27" s="61">
        <v>37</v>
      </c>
      <c r="P27" s="61">
        <v>10232</v>
      </c>
      <c r="Q27" s="61">
        <v>196317</v>
      </c>
      <c r="R27" s="61">
        <v>77365</v>
      </c>
      <c r="S27" s="61">
        <v>771769</v>
      </c>
      <c r="T27" s="384">
        <v>54094</v>
      </c>
      <c r="U27" s="386">
        <f t="shared" si="2"/>
        <v>2193077</v>
      </c>
    </row>
    <row r="28" spans="1:21" s="49" customFormat="1" ht="18.75" customHeight="1">
      <c r="A28" s="822"/>
      <c r="B28" s="288" t="s">
        <v>10</v>
      </c>
      <c r="C28" s="329">
        <v>1428303</v>
      </c>
      <c r="D28" s="61">
        <v>244961</v>
      </c>
      <c r="E28" s="61">
        <v>274337</v>
      </c>
      <c r="F28" s="61">
        <v>80063</v>
      </c>
      <c r="G28" s="61">
        <v>389237</v>
      </c>
      <c r="H28" s="61">
        <v>9314</v>
      </c>
      <c r="I28" s="384">
        <v>1921</v>
      </c>
      <c r="J28" s="385">
        <f t="shared" si="0"/>
        <v>2428136</v>
      </c>
      <c r="K28" s="329">
        <v>131928</v>
      </c>
      <c r="L28" s="61">
        <v>333581</v>
      </c>
      <c r="M28" s="61">
        <v>265081</v>
      </c>
      <c r="N28" s="61">
        <v>461257</v>
      </c>
      <c r="O28" s="61">
        <v>56</v>
      </c>
      <c r="P28" s="61">
        <v>10311</v>
      </c>
      <c r="Q28" s="61">
        <v>217062</v>
      </c>
      <c r="R28" s="61">
        <v>85896</v>
      </c>
      <c r="S28" s="61">
        <v>862799</v>
      </c>
      <c r="T28" s="384">
        <v>60165</v>
      </c>
      <c r="U28" s="386">
        <f t="shared" si="2"/>
        <v>2428136</v>
      </c>
    </row>
    <row r="29" spans="1:21" s="49" customFormat="1" ht="18.75" customHeight="1" thickBot="1">
      <c r="A29" s="823"/>
      <c r="B29" s="289" t="s">
        <v>11</v>
      </c>
      <c r="C29" s="491">
        <v>1528129</v>
      </c>
      <c r="D29" s="492">
        <v>271832</v>
      </c>
      <c r="E29" s="492">
        <v>326744</v>
      </c>
      <c r="F29" s="492">
        <v>96254</v>
      </c>
      <c r="G29" s="492">
        <v>548699</v>
      </c>
      <c r="H29" s="492">
        <v>12395</v>
      </c>
      <c r="I29" s="493">
        <v>2943</v>
      </c>
      <c r="J29" s="494">
        <f t="shared" si="0"/>
        <v>2786996</v>
      </c>
      <c r="K29" s="491">
        <v>142862</v>
      </c>
      <c r="L29" s="492">
        <v>365909</v>
      </c>
      <c r="M29" s="492">
        <v>291381</v>
      </c>
      <c r="N29" s="492">
        <v>608083</v>
      </c>
      <c r="O29" s="492">
        <v>849</v>
      </c>
      <c r="P29" s="492">
        <v>13905</v>
      </c>
      <c r="Q29" s="492">
        <v>239024</v>
      </c>
      <c r="R29" s="492">
        <v>92434</v>
      </c>
      <c r="S29" s="492">
        <v>962247</v>
      </c>
      <c r="T29" s="493">
        <v>70302</v>
      </c>
      <c r="U29" s="495">
        <f t="shared" si="2"/>
        <v>2786996</v>
      </c>
    </row>
    <row r="30" spans="1:21" s="49" customFormat="1" ht="18.75" customHeight="1">
      <c r="A30" s="821">
        <v>2013</v>
      </c>
      <c r="B30" s="287" t="s">
        <v>0</v>
      </c>
      <c r="C30" s="363">
        <v>168365</v>
      </c>
      <c r="D30" s="362">
        <v>30099</v>
      </c>
      <c r="E30" s="362">
        <v>13922</v>
      </c>
      <c r="F30" s="362">
        <v>2560</v>
      </c>
      <c r="G30" s="63">
        <v>3874</v>
      </c>
      <c r="H30" s="63" t="s">
        <v>13</v>
      </c>
      <c r="I30" s="64" t="s">
        <v>13</v>
      </c>
      <c r="J30" s="381">
        <f>SUM(C30:I30)</f>
        <v>218820</v>
      </c>
      <c r="K30" s="363">
        <v>13758</v>
      </c>
      <c r="L30" s="362">
        <v>28333</v>
      </c>
      <c r="M30" s="362">
        <v>33248</v>
      </c>
      <c r="N30" s="362">
        <v>15710</v>
      </c>
      <c r="O30" s="362">
        <v>4</v>
      </c>
      <c r="P30" s="63"/>
      <c r="Q30" s="362">
        <v>27625</v>
      </c>
      <c r="R30" s="362">
        <v>10933</v>
      </c>
      <c r="S30" s="362">
        <v>87992</v>
      </c>
      <c r="T30" s="382">
        <v>1217</v>
      </c>
      <c r="U30" s="383">
        <f t="shared" si="2"/>
        <v>218820</v>
      </c>
    </row>
    <row r="31" spans="1:21" s="49" customFormat="1" ht="18.75" customHeight="1">
      <c r="A31" s="822"/>
      <c r="B31" s="288" t="s">
        <v>1</v>
      </c>
      <c r="C31" s="329">
        <v>303177</v>
      </c>
      <c r="D31" s="61">
        <v>53563</v>
      </c>
      <c r="E31" s="61">
        <v>40976</v>
      </c>
      <c r="F31" s="61">
        <v>9366</v>
      </c>
      <c r="G31" s="61">
        <v>46908</v>
      </c>
      <c r="H31" s="61" t="s">
        <v>13</v>
      </c>
      <c r="I31" s="384" t="s">
        <v>13</v>
      </c>
      <c r="J31" s="385">
        <f>SUM(C31:I31)</f>
        <v>453990</v>
      </c>
      <c r="K31" s="329">
        <v>25634</v>
      </c>
      <c r="L31" s="61">
        <v>55994</v>
      </c>
      <c r="M31" s="61">
        <v>59166</v>
      </c>
      <c r="N31" s="61">
        <v>67829</v>
      </c>
      <c r="O31" s="61">
        <v>11</v>
      </c>
      <c r="P31" s="61"/>
      <c r="Q31" s="61">
        <v>47878</v>
      </c>
      <c r="R31" s="61">
        <v>19042</v>
      </c>
      <c r="S31" s="61">
        <v>171460</v>
      </c>
      <c r="T31" s="384">
        <v>6976</v>
      </c>
      <c r="U31" s="386">
        <f t="shared" si="2"/>
        <v>453990</v>
      </c>
    </row>
    <row r="32" spans="1:21" s="49" customFormat="1" ht="18.75" customHeight="1">
      <c r="A32" s="822"/>
      <c r="B32" s="288" t="s">
        <v>2</v>
      </c>
      <c r="C32" s="329">
        <v>432126</v>
      </c>
      <c r="D32" s="61">
        <v>76162</v>
      </c>
      <c r="E32" s="61">
        <v>64558</v>
      </c>
      <c r="F32" s="61">
        <v>17474</v>
      </c>
      <c r="G32" s="61">
        <v>61812</v>
      </c>
      <c r="H32" s="61" t="s">
        <v>13</v>
      </c>
      <c r="I32" s="384" t="s">
        <v>13</v>
      </c>
      <c r="J32" s="385">
        <f>SUM(C32:I32)</f>
        <v>652132</v>
      </c>
      <c r="K32" s="329">
        <v>37810</v>
      </c>
      <c r="L32" s="61">
        <v>81406</v>
      </c>
      <c r="M32" s="61">
        <v>83687</v>
      </c>
      <c r="N32" s="61">
        <v>84931</v>
      </c>
      <c r="O32" s="61">
        <v>21</v>
      </c>
      <c r="P32" s="61">
        <v>50</v>
      </c>
      <c r="Q32" s="61">
        <v>68288</v>
      </c>
      <c r="R32" s="61">
        <v>27183</v>
      </c>
      <c r="S32" s="61">
        <v>256375</v>
      </c>
      <c r="T32" s="384">
        <v>12381</v>
      </c>
      <c r="U32" s="386">
        <f t="shared" si="2"/>
        <v>652132</v>
      </c>
    </row>
    <row r="33" spans="1:21" s="49" customFormat="1" ht="18.75" customHeight="1">
      <c r="A33" s="822"/>
      <c r="B33" s="288" t="s">
        <v>3</v>
      </c>
      <c r="C33" s="329">
        <v>569923</v>
      </c>
      <c r="D33" s="61">
        <v>99379</v>
      </c>
      <c r="E33" s="61">
        <v>96038</v>
      </c>
      <c r="F33" s="61">
        <v>34663</v>
      </c>
      <c r="G33" s="61">
        <v>88943</v>
      </c>
      <c r="H33" s="61" t="s">
        <v>13</v>
      </c>
      <c r="I33" s="384" t="s">
        <v>13</v>
      </c>
      <c r="J33" s="385">
        <f>SUM(C33:I33)</f>
        <v>888946</v>
      </c>
      <c r="K33" s="329">
        <v>54865</v>
      </c>
      <c r="L33" s="61">
        <v>107296</v>
      </c>
      <c r="M33" s="61">
        <v>111472</v>
      </c>
      <c r="N33" s="61">
        <v>107967</v>
      </c>
      <c r="O33" s="61">
        <v>32</v>
      </c>
      <c r="P33" s="61">
        <v>311</v>
      </c>
      <c r="Q33" s="61">
        <v>89920</v>
      </c>
      <c r="R33" s="61">
        <v>35965</v>
      </c>
      <c r="S33" s="61">
        <v>362636</v>
      </c>
      <c r="T33" s="384">
        <v>18484</v>
      </c>
      <c r="U33" s="386">
        <f t="shared" si="2"/>
        <v>888948</v>
      </c>
    </row>
    <row r="34" spans="1:21" s="49" customFormat="1" ht="18.75" customHeight="1">
      <c r="A34" s="822"/>
      <c r="B34" s="288" t="s">
        <v>4</v>
      </c>
      <c r="C34" s="329">
        <v>711266</v>
      </c>
      <c r="D34" s="61">
        <v>123395</v>
      </c>
      <c r="E34" s="61">
        <v>122047</v>
      </c>
      <c r="F34" s="61">
        <v>42300</v>
      </c>
      <c r="G34" s="61">
        <v>120541</v>
      </c>
      <c r="H34" s="61" t="s">
        <v>13</v>
      </c>
      <c r="I34" s="384">
        <v>2</v>
      </c>
      <c r="J34" s="385">
        <f>SUM(C34:I34)</f>
        <v>1119551</v>
      </c>
      <c r="K34" s="329">
        <v>67787</v>
      </c>
      <c r="L34" s="61">
        <v>138421</v>
      </c>
      <c r="M34" s="61">
        <v>137083</v>
      </c>
      <c r="N34" s="61">
        <v>149346</v>
      </c>
      <c r="O34" s="61">
        <v>36</v>
      </c>
      <c r="P34" s="61">
        <v>768</v>
      </c>
      <c r="Q34" s="61">
        <v>111042</v>
      </c>
      <c r="R34" s="61">
        <v>44063</v>
      </c>
      <c r="S34" s="61">
        <v>446669</v>
      </c>
      <c r="T34" s="384">
        <v>24336</v>
      </c>
      <c r="U34" s="386">
        <f t="shared" si="2"/>
        <v>1119551</v>
      </c>
    </row>
    <row r="35" spans="1:21" s="49" customFormat="1" ht="18.75" customHeight="1">
      <c r="A35" s="822"/>
      <c r="B35" s="288" t="s">
        <v>5</v>
      </c>
      <c r="C35" s="329">
        <v>850632</v>
      </c>
      <c r="D35" s="61">
        <v>147299</v>
      </c>
      <c r="E35" s="61">
        <v>149696</v>
      </c>
      <c r="F35" s="61">
        <v>50528</v>
      </c>
      <c r="G35" s="61">
        <v>164753</v>
      </c>
      <c r="H35" s="61" t="s">
        <v>13</v>
      </c>
      <c r="I35" s="384">
        <v>11</v>
      </c>
      <c r="J35" s="385">
        <f t="shared" si="0"/>
        <v>1362919</v>
      </c>
      <c r="K35" s="329">
        <v>80185</v>
      </c>
      <c r="L35" s="61">
        <v>170443</v>
      </c>
      <c r="M35" s="61">
        <v>162536</v>
      </c>
      <c r="N35" s="61">
        <v>199600</v>
      </c>
      <c r="O35" s="61">
        <v>41</v>
      </c>
      <c r="P35" s="61">
        <v>1023</v>
      </c>
      <c r="Q35" s="61">
        <v>132895</v>
      </c>
      <c r="R35" s="61">
        <v>52117</v>
      </c>
      <c r="S35" s="61">
        <v>534119</v>
      </c>
      <c r="T35" s="384">
        <v>29960</v>
      </c>
      <c r="U35" s="386">
        <f t="shared" si="2"/>
        <v>1362919</v>
      </c>
    </row>
    <row r="36" spans="1:21" s="49" customFormat="1" ht="18.75" customHeight="1">
      <c r="A36" s="822"/>
      <c r="B36" s="288" t="s">
        <v>6</v>
      </c>
      <c r="C36" s="329">
        <v>999455</v>
      </c>
      <c r="D36" s="61">
        <v>171940</v>
      </c>
      <c r="E36" s="61">
        <v>182967</v>
      </c>
      <c r="F36" s="61">
        <v>59714</v>
      </c>
      <c r="G36" s="61">
        <v>226696</v>
      </c>
      <c r="H36" s="61" t="s">
        <v>13</v>
      </c>
      <c r="I36" s="384">
        <v>132</v>
      </c>
      <c r="J36" s="385">
        <f t="shared" si="0"/>
        <v>1640904</v>
      </c>
      <c r="K36" s="329">
        <v>94085</v>
      </c>
      <c r="L36" s="61">
        <v>206177</v>
      </c>
      <c r="M36" s="61">
        <v>192036</v>
      </c>
      <c r="N36" s="61">
        <v>248550</v>
      </c>
      <c r="O36" s="61">
        <v>41</v>
      </c>
      <c r="P36" s="61">
        <v>1255</v>
      </c>
      <c r="Q36" s="61">
        <v>154980</v>
      </c>
      <c r="R36" s="61">
        <v>62300</v>
      </c>
      <c r="S36" s="61">
        <v>645571</v>
      </c>
      <c r="T36" s="384">
        <v>35909</v>
      </c>
      <c r="U36" s="386">
        <f t="shared" si="2"/>
        <v>1640904</v>
      </c>
    </row>
    <row r="37" spans="1:21" s="49" customFormat="1" ht="18.75" customHeight="1">
      <c r="A37" s="822"/>
      <c r="B37" s="288" t="s">
        <v>7</v>
      </c>
      <c r="C37" s="329">
        <v>1131244</v>
      </c>
      <c r="D37" s="61">
        <v>195297</v>
      </c>
      <c r="E37" s="61">
        <v>206290</v>
      </c>
      <c r="F37" s="61">
        <v>65168</v>
      </c>
      <c r="G37" s="61">
        <v>295805</v>
      </c>
      <c r="H37" s="61" t="s">
        <v>13</v>
      </c>
      <c r="I37" s="384">
        <v>495</v>
      </c>
      <c r="J37" s="385">
        <f t="shared" si="0"/>
        <v>1894299</v>
      </c>
      <c r="K37" s="329">
        <v>106275</v>
      </c>
      <c r="L37" s="61">
        <v>232424</v>
      </c>
      <c r="M37" s="61">
        <v>221042</v>
      </c>
      <c r="N37" s="61">
        <v>318894</v>
      </c>
      <c r="O37" s="61">
        <v>43</v>
      </c>
      <c r="P37" s="61">
        <v>1517</v>
      </c>
      <c r="Q37" s="61">
        <v>181116</v>
      </c>
      <c r="R37" s="61">
        <v>72146</v>
      </c>
      <c r="S37" s="61">
        <v>719093</v>
      </c>
      <c r="T37" s="384">
        <v>41749</v>
      </c>
      <c r="U37" s="386">
        <f t="shared" si="2"/>
        <v>1894299</v>
      </c>
    </row>
    <row r="38" spans="1:21" s="49" customFormat="1" ht="18.75" customHeight="1">
      <c r="A38" s="822"/>
      <c r="B38" s="288" t="s">
        <v>8</v>
      </c>
      <c r="C38" s="329">
        <v>1282281</v>
      </c>
      <c r="D38" s="61">
        <v>220606</v>
      </c>
      <c r="E38" s="61">
        <v>231153</v>
      </c>
      <c r="F38" s="61">
        <v>71975</v>
      </c>
      <c r="G38" s="61">
        <v>374121</v>
      </c>
      <c r="H38" s="61">
        <v>660</v>
      </c>
      <c r="I38" s="384">
        <v>2290</v>
      </c>
      <c r="J38" s="385">
        <f t="shared" si="0"/>
        <v>2183086</v>
      </c>
      <c r="K38" s="329">
        <v>119059</v>
      </c>
      <c r="L38" s="61">
        <v>263420</v>
      </c>
      <c r="M38" s="61">
        <v>248307</v>
      </c>
      <c r="N38" s="61">
        <v>407417</v>
      </c>
      <c r="O38" s="61">
        <v>1112</v>
      </c>
      <c r="P38" s="61">
        <v>1746</v>
      </c>
      <c r="Q38" s="61">
        <v>204322</v>
      </c>
      <c r="R38" s="61">
        <v>81815</v>
      </c>
      <c r="S38" s="61">
        <v>807260</v>
      </c>
      <c r="T38" s="384">
        <v>48628</v>
      </c>
      <c r="U38" s="386">
        <f t="shared" si="2"/>
        <v>2183086</v>
      </c>
    </row>
    <row r="39" spans="1:21" s="49" customFormat="1" ht="18.75" customHeight="1">
      <c r="A39" s="822"/>
      <c r="B39" s="288" t="s">
        <v>9</v>
      </c>
      <c r="C39" s="329">
        <v>1432021</v>
      </c>
      <c r="D39" s="61">
        <v>246385</v>
      </c>
      <c r="E39" s="61">
        <v>258733</v>
      </c>
      <c r="F39" s="61">
        <v>82232</v>
      </c>
      <c r="G39" s="61">
        <v>493006</v>
      </c>
      <c r="H39" s="61">
        <v>8398</v>
      </c>
      <c r="I39" s="384">
        <v>3031</v>
      </c>
      <c r="J39" s="385">
        <f t="shared" si="0"/>
        <v>2523806</v>
      </c>
      <c r="K39" s="329">
        <v>132075</v>
      </c>
      <c r="L39" s="61">
        <v>294542</v>
      </c>
      <c r="M39" s="61">
        <v>277432</v>
      </c>
      <c r="N39" s="61">
        <v>520753</v>
      </c>
      <c r="O39" s="61">
        <v>1113</v>
      </c>
      <c r="P39" s="61">
        <v>9486</v>
      </c>
      <c r="Q39" s="61">
        <v>229587</v>
      </c>
      <c r="R39" s="61">
        <v>91143</v>
      </c>
      <c r="S39" s="61">
        <v>913087</v>
      </c>
      <c r="T39" s="384">
        <v>54588</v>
      </c>
      <c r="U39" s="386">
        <f t="shared" si="2"/>
        <v>2523806</v>
      </c>
    </row>
    <row r="40" spans="1:21" s="49" customFormat="1" ht="18.75" customHeight="1">
      <c r="A40" s="822"/>
      <c r="B40" s="288" t="s">
        <v>10</v>
      </c>
      <c r="C40" s="329">
        <v>1577831</v>
      </c>
      <c r="D40" s="61">
        <v>272064</v>
      </c>
      <c r="E40" s="61">
        <v>292401</v>
      </c>
      <c r="F40" s="61">
        <v>91827</v>
      </c>
      <c r="G40" s="61">
        <v>545796</v>
      </c>
      <c r="H40" s="61">
        <v>8443</v>
      </c>
      <c r="I40" s="384">
        <v>3201</v>
      </c>
      <c r="J40" s="385">
        <f t="shared" si="0"/>
        <v>2791563</v>
      </c>
      <c r="K40" s="329">
        <v>145834</v>
      </c>
      <c r="L40" s="61">
        <v>326740</v>
      </c>
      <c r="M40" s="61">
        <v>306303</v>
      </c>
      <c r="N40" s="61">
        <v>563154</v>
      </c>
      <c r="O40" s="61">
        <v>1120</v>
      </c>
      <c r="P40" s="61">
        <v>9717</v>
      </c>
      <c r="Q40" s="61">
        <v>255579</v>
      </c>
      <c r="R40" s="61">
        <v>100931</v>
      </c>
      <c r="S40" s="61">
        <v>1021321</v>
      </c>
      <c r="T40" s="384">
        <v>60864</v>
      </c>
      <c r="U40" s="386">
        <f t="shared" si="2"/>
        <v>2791563</v>
      </c>
    </row>
    <row r="41" spans="1:21" s="49" customFormat="1" ht="18.75" customHeight="1" thickBot="1">
      <c r="A41" s="824"/>
      <c r="B41" s="357" t="s">
        <v>11</v>
      </c>
      <c r="C41" s="527">
        <v>1694477</v>
      </c>
      <c r="D41" s="528">
        <v>302298</v>
      </c>
      <c r="E41" s="528">
        <v>363630</v>
      </c>
      <c r="F41" s="528">
        <v>105093</v>
      </c>
      <c r="G41" s="528">
        <v>725228</v>
      </c>
      <c r="H41" s="528">
        <v>12502</v>
      </c>
      <c r="I41" s="529">
        <v>3422</v>
      </c>
      <c r="J41" s="530">
        <f t="shared" si="0"/>
        <v>3206650</v>
      </c>
      <c r="K41" s="527">
        <v>156120</v>
      </c>
      <c r="L41" s="528">
        <v>367519</v>
      </c>
      <c r="M41" s="528">
        <v>337082</v>
      </c>
      <c r="N41" s="528">
        <v>742188</v>
      </c>
      <c r="O41" s="528">
        <v>1140</v>
      </c>
      <c r="P41" s="528">
        <v>13732</v>
      </c>
      <c r="Q41" s="528">
        <v>284010</v>
      </c>
      <c r="R41" s="528">
        <v>107050</v>
      </c>
      <c r="S41" s="528">
        <v>1130856</v>
      </c>
      <c r="T41" s="529">
        <v>66953</v>
      </c>
      <c r="U41" s="531">
        <f t="shared" si="2"/>
        <v>3206650</v>
      </c>
    </row>
    <row r="42" spans="1:21" s="49" customFormat="1" ht="18.75" customHeight="1">
      <c r="A42" s="821">
        <v>2014</v>
      </c>
      <c r="B42" s="287" t="s">
        <v>0</v>
      </c>
      <c r="C42" s="363">
        <v>198495</v>
      </c>
      <c r="D42" s="362">
        <v>35179</v>
      </c>
      <c r="E42" s="362">
        <v>16707</v>
      </c>
      <c r="F42" s="362">
        <v>7343</v>
      </c>
      <c r="G42" s="63">
        <v>66029</v>
      </c>
      <c r="H42" s="63" t="s">
        <v>13</v>
      </c>
      <c r="I42" s="64" t="s">
        <v>13</v>
      </c>
      <c r="J42" s="381">
        <f t="shared" si="0"/>
        <v>323753</v>
      </c>
      <c r="K42" s="363">
        <v>15767</v>
      </c>
      <c r="L42" s="362">
        <v>34684</v>
      </c>
      <c r="M42" s="362">
        <v>39126</v>
      </c>
      <c r="N42" s="362">
        <v>82792</v>
      </c>
      <c r="O42" s="362"/>
      <c r="P42" s="63"/>
      <c r="Q42" s="362">
        <v>30709</v>
      </c>
      <c r="R42" s="362">
        <v>12614</v>
      </c>
      <c r="S42" s="362">
        <v>101963</v>
      </c>
      <c r="T42" s="382">
        <v>6098</v>
      </c>
      <c r="U42" s="383">
        <f t="shared" si="2"/>
        <v>323753</v>
      </c>
    </row>
    <row r="43" spans="1:21" s="49" customFormat="1" ht="18.75" customHeight="1">
      <c r="A43" s="822"/>
      <c r="B43" s="288" t="s">
        <v>1</v>
      </c>
      <c r="C43" s="329">
        <v>356618</v>
      </c>
      <c r="D43" s="61">
        <v>64189</v>
      </c>
      <c r="E43" s="61">
        <v>47057</v>
      </c>
      <c r="F43" s="61">
        <v>17597</v>
      </c>
      <c r="G43" s="61">
        <v>76268</v>
      </c>
      <c r="H43" s="61"/>
      <c r="I43" s="384"/>
      <c r="J43" s="385">
        <f t="shared" si="0"/>
        <v>561729</v>
      </c>
      <c r="K43" s="329">
        <v>31892</v>
      </c>
      <c r="L43" s="61">
        <v>64331</v>
      </c>
      <c r="M43" s="61">
        <v>69307</v>
      </c>
      <c r="N43" s="61">
        <v>100215</v>
      </c>
      <c r="O43" s="61">
        <v>0</v>
      </c>
      <c r="P43" s="61">
        <v>195</v>
      </c>
      <c r="Q43" s="61">
        <v>56693</v>
      </c>
      <c r="R43" s="61">
        <v>21769</v>
      </c>
      <c r="S43" s="61">
        <v>204671</v>
      </c>
      <c r="T43" s="384">
        <v>12656</v>
      </c>
      <c r="U43" s="386">
        <f t="shared" si="2"/>
        <v>561729</v>
      </c>
    </row>
    <row r="44" spans="1:21" s="49" customFormat="1" ht="18.75" customHeight="1">
      <c r="A44" s="822"/>
      <c r="B44" s="288" t="s">
        <v>2</v>
      </c>
      <c r="C44" s="329">
        <v>511000</v>
      </c>
      <c r="D44" s="61">
        <v>91882</v>
      </c>
      <c r="E44" s="61">
        <v>75112</v>
      </c>
      <c r="F44" s="61">
        <v>26331</v>
      </c>
      <c r="G44" s="61">
        <v>130880</v>
      </c>
      <c r="H44" s="61">
        <v>6833</v>
      </c>
      <c r="I44" s="384"/>
      <c r="J44" s="385">
        <f t="shared" si="0"/>
        <v>842038</v>
      </c>
      <c r="K44" s="329">
        <v>44916</v>
      </c>
      <c r="L44" s="61">
        <v>92415</v>
      </c>
      <c r="M44" s="61">
        <v>99720</v>
      </c>
      <c r="N44" s="61">
        <v>161624</v>
      </c>
      <c r="O44" s="61">
        <v>0</v>
      </c>
      <c r="P44" s="61">
        <v>7280</v>
      </c>
      <c r="Q44" s="61">
        <v>81490</v>
      </c>
      <c r="R44" s="61">
        <v>30976</v>
      </c>
      <c r="S44" s="61">
        <v>304385</v>
      </c>
      <c r="T44" s="384">
        <v>19232</v>
      </c>
      <c r="U44" s="386">
        <f t="shared" si="2"/>
        <v>842038</v>
      </c>
    </row>
    <row r="45" spans="1:21" s="49" customFormat="1" ht="18.75" customHeight="1">
      <c r="A45" s="822"/>
      <c r="B45" s="288" t="s">
        <v>3</v>
      </c>
      <c r="C45" s="329">
        <v>669821</v>
      </c>
      <c r="D45" s="61">
        <v>119584</v>
      </c>
      <c r="E45" s="61">
        <v>108642</v>
      </c>
      <c r="F45" s="61">
        <v>44446</v>
      </c>
      <c r="G45" s="61">
        <v>155425</v>
      </c>
      <c r="H45" s="61">
        <v>6849</v>
      </c>
      <c r="I45" s="384">
        <v>65</v>
      </c>
      <c r="J45" s="385">
        <f t="shared" si="0"/>
        <v>1104832</v>
      </c>
      <c r="K45" s="329">
        <v>63397</v>
      </c>
      <c r="L45" s="61">
        <v>122609</v>
      </c>
      <c r="M45" s="61">
        <v>131132</v>
      </c>
      <c r="N45" s="61">
        <v>192182</v>
      </c>
      <c r="O45" s="61">
        <v>5</v>
      </c>
      <c r="P45" s="61">
        <v>7588</v>
      </c>
      <c r="Q45" s="61">
        <v>107984</v>
      </c>
      <c r="R45" s="61">
        <v>40872</v>
      </c>
      <c r="S45" s="61">
        <v>413072</v>
      </c>
      <c r="T45" s="384">
        <v>25991</v>
      </c>
      <c r="U45" s="386">
        <f t="shared" si="2"/>
        <v>1104832</v>
      </c>
    </row>
    <row r="46" spans="1:21" s="49" customFormat="1" ht="18.75" customHeight="1">
      <c r="A46" s="822"/>
      <c r="B46" s="288" t="s">
        <v>4</v>
      </c>
      <c r="C46" s="329">
        <v>837094</v>
      </c>
      <c r="D46" s="61">
        <v>148345</v>
      </c>
      <c r="E46" s="61">
        <v>141035</v>
      </c>
      <c r="F46" s="61">
        <v>53439</v>
      </c>
      <c r="G46" s="61">
        <v>193364</v>
      </c>
      <c r="H46" s="61">
        <v>7283</v>
      </c>
      <c r="I46" s="384">
        <v>1800</v>
      </c>
      <c r="J46" s="385">
        <f t="shared" si="0"/>
        <v>1382360</v>
      </c>
      <c r="K46" s="329">
        <v>78525</v>
      </c>
      <c r="L46" s="61">
        <v>161912</v>
      </c>
      <c r="M46" s="61">
        <v>160689</v>
      </c>
      <c r="N46" s="61">
        <v>234516</v>
      </c>
      <c r="O46" s="61">
        <v>6</v>
      </c>
      <c r="P46" s="61">
        <v>7886</v>
      </c>
      <c r="Q46" s="61">
        <v>134277</v>
      </c>
      <c r="R46" s="61">
        <v>50946</v>
      </c>
      <c r="S46" s="61">
        <v>520845</v>
      </c>
      <c r="T46" s="384">
        <v>32758</v>
      </c>
      <c r="U46" s="386">
        <f t="shared" si="2"/>
        <v>1382360</v>
      </c>
    </row>
    <row r="47" spans="1:21" s="49" customFormat="1" ht="18.75" customHeight="1">
      <c r="A47" s="822"/>
      <c r="B47" s="288" t="s">
        <v>5</v>
      </c>
      <c r="C47" s="329">
        <v>998482</v>
      </c>
      <c r="D47" s="61">
        <v>176539</v>
      </c>
      <c r="E47" s="61">
        <v>171090</v>
      </c>
      <c r="F47" s="61">
        <v>67220</v>
      </c>
      <c r="G47" s="61">
        <v>246733</v>
      </c>
      <c r="H47" s="61">
        <v>7459</v>
      </c>
      <c r="I47" s="384">
        <v>2676</v>
      </c>
      <c r="J47" s="385">
        <f t="shared" si="0"/>
        <v>1670199</v>
      </c>
      <c r="K47" s="329">
        <v>95062</v>
      </c>
      <c r="L47" s="61">
        <v>196830</v>
      </c>
      <c r="M47" s="61">
        <v>191198</v>
      </c>
      <c r="N47" s="61">
        <v>296007</v>
      </c>
      <c r="O47" s="61">
        <v>15</v>
      </c>
      <c r="P47" s="61">
        <v>8181</v>
      </c>
      <c r="Q47" s="61">
        <v>160417</v>
      </c>
      <c r="R47" s="61">
        <v>60243</v>
      </c>
      <c r="S47" s="61">
        <v>622706</v>
      </c>
      <c r="T47" s="384">
        <v>39540</v>
      </c>
      <c r="U47" s="386">
        <f t="shared" si="2"/>
        <v>1670199</v>
      </c>
    </row>
    <row r="48" spans="1:21" s="49" customFormat="1" ht="18.75" customHeight="1">
      <c r="A48" s="822"/>
      <c r="B48" s="288" t="s">
        <v>6</v>
      </c>
      <c r="C48" s="329">
        <v>1162693</v>
      </c>
      <c r="D48" s="61">
        <v>205244</v>
      </c>
      <c r="E48" s="61">
        <v>205681</v>
      </c>
      <c r="F48" s="61">
        <v>76134</v>
      </c>
      <c r="G48" s="61">
        <v>318863</v>
      </c>
      <c r="H48" s="61">
        <v>7459</v>
      </c>
      <c r="I48" s="384">
        <v>2719</v>
      </c>
      <c r="J48" s="385">
        <f t="shared" si="0"/>
        <v>1978793</v>
      </c>
      <c r="K48" s="329">
        <v>110137</v>
      </c>
      <c r="L48" s="61">
        <v>235170</v>
      </c>
      <c r="M48" s="61">
        <v>222722</v>
      </c>
      <c r="N48" s="61">
        <v>364769</v>
      </c>
      <c r="O48" s="61">
        <v>18</v>
      </c>
      <c r="P48" s="61">
        <v>8495</v>
      </c>
      <c r="Q48" s="61">
        <v>186479</v>
      </c>
      <c r="R48" s="61">
        <v>70651</v>
      </c>
      <c r="S48" s="61">
        <v>733547</v>
      </c>
      <c r="T48" s="384">
        <v>46805</v>
      </c>
      <c r="U48" s="386">
        <f t="shared" si="2"/>
        <v>1978793</v>
      </c>
    </row>
    <row r="49" spans="1:21" s="49" customFormat="1" ht="18.75" customHeight="1">
      <c r="A49" s="822"/>
      <c r="B49" s="288" t="s">
        <v>7</v>
      </c>
      <c r="C49" s="329">
        <v>1314102</v>
      </c>
      <c r="D49" s="61">
        <v>232698</v>
      </c>
      <c r="E49" s="61">
        <v>232387</v>
      </c>
      <c r="F49" s="61">
        <v>84895</v>
      </c>
      <c r="G49" s="61">
        <v>367761</v>
      </c>
      <c r="H49" s="61">
        <v>7459</v>
      </c>
      <c r="I49" s="384">
        <v>2817</v>
      </c>
      <c r="J49" s="385">
        <f t="shared" si="0"/>
        <v>2242119</v>
      </c>
      <c r="K49" s="329">
        <v>124960</v>
      </c>
      <c r="L49" s="61">
        <v>268432</v>
      </c>
      <c r="M49" s="61">
        <v>253190</v>
      </c>
      <c r="N49" s="61">
        <v>412778</v>
      </c>
      <c r="O49" s="61">
        <v>18</v>
      </c>
      <c r="P49" s="61">
        <v>8799</v>
      </c>
      <c r="Q49" s="61">
        <v>212998</v>
      </c>
      <c r="R49" s="61">
        <v>82998</v>
      </c>
      <c r="S49" s="61">
        <v>823753</v>
      </c>
      <c r="T49" s="384">
        <v>54193</v>
      </c>
      <c r="U49" s="386">
        <f t="shared" si="2"/>
        <v>2242119</v>
      </c>
    </row>
    <row r="50" spans="1:21" s="49" customFormat="1" ht="18.75" customHeight="1">
      <c r="A50" s="822"/>
      <c r="B50" s="288" t="s">
        <v>8</v>
      </c>
      <c r="C50" s="329">
        <v>1488583</v>
      </c>
      <c r="D50" s="61">
        <v>261824</v>
      </c>
      <c r="E50" s="61">
        <v>259775</v>
      </c>
      <c r="F50" s="61">
        <v>93277</v>
      </c>
      <c r="G50" s="61">
        <v>434476</v>
      </c>
      <c r="H50" s="61">
        <v>7514</v>
      </c>
      <c r="I50" s="384">
        <v>3132</v>
      </c>
      <c r="J50" s="385">
        <f t="shared" si="0"/>
        <v>2548581</v>
      </c>
      <c r="K50" s="329">
        <v>140071</v>
      </c>
      <c r="L50" s="61">
        <v>307630</v>
      </c>
      <c r="M50" s="61">
        <v>284764</v>
      </c>
      <c r="N50" s="61">
        <v>479602</v>
      </c>
      <c r="O50" s="61">
        <v>1734</v>
      </c>
      <c r="P50" s="61">
        <v>9099</v>
      </c>
      <c r="Q50" s="61">
        <v>240194</v>
      </c>
      <c r="R50" s="61">
        <v>93857</v>
      </c>
      <c r="S50" s="61">
        <v>929929</v>
      </c>
      <c r="T50" s="384">
        <v>61701</v>
      </c>
      <c r="U50" s="386">
        <f t="shared" si="2"/>
        <v>2548581</v>
      </c>
    </row>
    <row r="51" spans="1:21" s="49" customFormat="1" ht="18.75" customHeight="1">
      <c r="A51" s="822"/>
      <c r="B51" s="288" t="s">
        <v>9</v>
      </c>
      <c r="C51" s="329">
        <v>1654019</v>
      </c>
      <c r="D51" s="61">
        <v>290705</v>
      </c>
      <c r="E51" s="61">
        <v>291384</v>
      </c>
      <c r="F51" s="61">
        <v>104016</v>
      </c>
      <c r="G51" s="61">
        <v>489273</v>
      </c>
      <c r="H51" s="61">
        <v>7514</v>
      </c>
      <c r="I51" s="384">
        <v>3179</v>
      </c>
      <c r="J51" s="385">
        <f t="shared" si="0"/>
        <v>2840090</v>
      </c>
      <c r="K51" s="329">
        <v>155718</v>
      </c>
      <c r="L51" s="61">
        <v>339250</v>
      </c>
      <c r="M51" s="61">
        <v>316180</v>
      </c>
      <c r="N51" s="61">
        <v>539028</v>
      </c>
      <c r="O51" s="61">
        <v>1733</v>
      </c>
      <c r="P51" s="61">
        <v>9415</v>
      </c>
      <c r="Q51" s="61">
        <v>265816</v>
      </c>
      <c r="R51" s="61">
        <v>104204</v>
      </c>
      <c r="S51" s="61">
        <v>1039778</v>
      </c>
      <c r="T51" s="384">
        <v>68968</v>
      </c>
      <c r="U51" s="386">
        <f t="shared" si="2"/>
        <v>2840090</v>
      </c>
    </row>
    <row r="52" spans="1:21" s="49" customFormat="1" ht="18.75" customHeight="1">
      <c r="A52" s="822"/>
      <c r="B52" s="288" t="s">
        <v>10</v>
      </c>
      <c r="C52" s="329">
        <v>1817246</v>
      </c>
      <c r="D52" s="61">
        <v>319409</v>
      </c>
      <c r="E52" s="61">
        <v>347092</v>
      </c>
      <c r="F52" s="61">
        <v>118150</v>
      </c>
      <c r="G52" s="61">
        <v>557571</v>
      </c>
      <c r="H52" s="61">
        <v>7850</v>
      </c>
      <c r="I52" s="384">
        <v>3761</v>
      </c>
      <c r="J52" s="385">
        <f t="shared" si="0"/>
        <v>3171079</v>
      </c>
      <c r="K52" s="329">
        <v>172799</v>
      </c>
      <c r="L52" s="61">
        <v>371395</v>
      </c>
      <c r="M52" s="61">
        <v>349761</v>
      </c>
      <c r="N52" s="61">
        <v>620184</v>
      </c>
      <c r="O52" s="61">
        <v>1734</v>
      </c>
      <c r="P52" s="61">
        <v>9715</v>
      </c>
      <c r="Q52" s="61">
        <v>293733</v>
      </c>
      <c r="R52" s="61">
        <v>114181</v>
      </c>
      <c r="S52" s="61">
        <v>1157314</v>
      </c>
      <c r="T52" s="384">
        <v>80263</v>
      </c>
      <c r="U52" s="386">
        <f t="shared" si="2"/>
        <v>3171079</v>
      </c>
    </row>
    <row r="53" spans="1:21" s="49" customFormat="1" ht="18.75" customHeight="1" thickBot="1">
      <c r="A53" s="823"/>
      <c r="B53" s="289" t="s">
        <v>11</v>
      </c>
      <c r="C53" s="491">
        <v>1948810</v>
      </c>
      <c r="D53" s="492">
        <v>353392</v>
      </c>
      <c r="E53" s="492">
        <v>438246</v>
      </c>
      <c r="F53" s="492">
        <v>134222</v>
      </c>
      <c r="G53" s="492">
        <v>698719</v>
      </c>
      <c r="H53" s="492">
        <v>8251</v>
      </c>
      <c r="I53" s="493">
        <v>4571</v>
      </c>
      <c r="J53" s="494">
        <f t="shared" si="0"/>
        <v>3586211</v>
      </c>
      <c r="K53" s="491">
        <v>191655</v>
      </c>
      <c r="L53" s="492">
        <v>418242</v>
      </c>
      <c r="M53" s="492">
        <v>384338</v>
      </c>
      <c r="N53" s="492">
        <v>766267</v>
      </c>
      <c r="O53" s="492">
        <v>1740</v>
      </c>
      <c r="P53" s="492">
        <v>9992</v>
      </c>
      <c r="Q53" s="492">
        <v>312481</v>
      </c>
      <c r="R53" s="492">
        <v>121894</v>
      </c>
      <c r="S53" s="492">
        <v>1291260</v>
      </c>
      <c r="T53" s="493">
        <v>88342</v>
      </c>
      <c r="U53" s="495">
        <f t="shared" si="2"/>
        <v>3586211</v>
      </c>
    </row>
    <row r="54" spans="1:21" s="49" customFormat="1" ht="18.75" customHeight="1">
      <c r="A54" s="821">
        <v>2015</v>
      </c>
      <c r="B54" s="287" t="s">
        <v>0</v>
      </c>
      <c r="C54" s="363">
        <v>222732</v>
      </c>
      <c r="D54" s="362">
        <v>39187</v>
      </c>
      <c r="E54" s="362">
        <v>18586</v>
      </c>
      <c r="F54" s="362">
        <v>7054</v>
      </c>
      <c r="G54" s="63">
        <v>26925</v>
      </c>
      <c r="H54" s="63" t="s">
        <v>13</v>
      </c>
      <c r="I54" s="64" t="s">
        <v>13</v>
      </c>
      <c r="J54" s="381">
        <f t="shared" si="0"/>
        <v>314484</v>
      </c>
      <c r="K54" s="363">
        <v>18869</v>
      </c>
      <c r="L54" s="362">
        <v>37840</v>
      </c>
      <c r="M54" s="362">
        <v>42181</v>
      </c>
      <c r="N54" s="362">
        <v>40896</v>
      </c>
      <c r="O54" s="362"/>
      <c r="P54" s="63"/>
      <c r="Q54" s="362">
        <v>34147</v>
      </c>
      <c r="R54" s="362">
        <v>13384</v>
      </c>
      <c r="S54" s="362">
        <v>119890</v>
      </c>
      <c r="T54" s="382">
        <v>7277</v>
      </c>
      <c r="U54" s="383">
        <f t="shared" si="2"/>
        <v>314484</v>
      </c>
    </row>
    <row r="55" spans="1:21" s="49" customFormat="1" ht="18.75" customHeight="1">
      <c r="A55" s="822"/>
      <c r="B55" s="288" t="s">
        <v>1</v>
      </c>
      <c r="C55" s="329">
        <v>394309</v>
      </c>
      <c r="D55" s="61">
        <v>69267</v>
      </c>
      <c r="E55" s="61">
        <v>55028</v>
      </c>
      <c r="F55" s="61">
        <v>20985</v>
      </c>
      <c r="G55" s="61">
        <v>52013</v>
      </c>
      <c r="H55" s="61" t="s">
        <v>13</v>
      </c>
      <c r="I55" s="384" t="s">
        <v>13</v>
      </c>
      <c r="J55" s="385">
        <f t="shared" si="0"/>
        <v>591602</v>
      </c>
      <c r="K55" s="329">
        <v>36658</v>
      </c>
      <c r="L55" s="61">
        <v>70604</v>
      </c>
      <c r="M55" s="61">
        <v>74454</v>
      </c>
      <c r="N55" s="61">
        <v>75752</v>
      </c>
      <c r="O55" s="61">
        <v>2</v>
      </c>
      <c r="P55" s="61"/>
      <c r="Q55" s="61">
        <v>60032</v>
      </c>
      <c r="R55" s="61">
        <v>22673</v>
      </c>
      <c r="S55" s="61">
        <v>236727</v>
      </c>
      <c r="T55" s="384">
        <v>14700</v>
      </c>
      <c r="U55" s="386">
        <f t="shared" si="2"/>
        <v>591602</v>
      </c>
    </row>
    <row r="56" spans="1:21" s="49" customFormat="1" ht="18.75" customHeight="1">
      <c r="A56" s="822"/>
      <c r="B56" s="288" t="s">
        <v>2</v>
      </c>
      <c r="C56" s="329">
        <v>561970</v>
      </c>
      <c r="D56" s="61">
        <v>98866</v>
      </c>
      <c r="E56" s="61">
        <v>91517</v>
      </c>
      <c r="F56" s="61">
        <v>29810</v>
      </c>
      <c r="G56" s="61">
        <v>90877</v>
      </c>
      <c r="H56" s="61"/>
      <c r="I56" s="384">
        <v>17</v>
      </c>
      <c r="J56" s="385">
        <f t="shared" si="0"/>
        <v>873057</v>
      </c>
      <c r="K56" s="329">
        <v>53834</v>
      </c>
      <c r="L56" s="61">
        <v>100228</v>
      </c>
      <c r="M56" s="61">
        <v>106970</v>
      </c>
      <c r="N56" s="61">
        <v>117230</v>
      </c>
      <c r="O56" s="61">
        <v>2</v>
      </c>
      <c r="P56" s="61"/>
      <c r="Q56" s="61">
        <v>86240</v>
      </c>
      <c r="R56" s="61">
        <v>32830</v>
      </c>
      <c r="S56" s="61">
        <v>353496</v>
      </c>
      <c r="T56" s="384">
        <v>22227</v>
      </c>
      <c r="U56" s="386">
        <f t="shared" si="2"/>
        <v>873057</v>
      </c>
    </row>
    <row r="57" spans="1:21" s="49" customFormat="1" ht="18.75" customHeight="1">
      <c r="A57" s="822"/>
      <c r="B57" s="288" t="s">
        <v>3</v>
      </c>
      <c r="C57" s="329">
        <v>742442</v>
      </c>
      <c r="D57" s="61">
        <v>128893</v>
      </c>
      <c r="E57" s="61">
        <v>132251</v>
      </c>
      <c r="F57" s="61">
        <v>50785</v>
      </c>
      <c r="G57" s="61">
        <v>124895</v>
      </c>
      <c r="H57" s="61">
        <v>101</v>
      </c>
      <c r="I57" s="384">
        <v>419</v>
      </c>
      <c r="J57" s="385">
        <f t="shared" si="0"/>
        <v>1179786</v>
      </c>
      <c r="K57" s="329">
        <v>73355</v>
      </c>
      <c r="L57" s="61">
        <v>134061</v>
      </c>
      <c r="M57" s="61">
        <v>141198</v>
      </c>
      <c r="N57" s="61">
        <v>159570</v>
      </c>
      <c r="O57" s="61">
        <v>4</v>
      </c>
      <c r="P57" s="61">
        <v>2</v>
      </c>
      <c r="Q57" s="61">
        <v>115236</v>
      </c>
      <c r="R57" s="61">
        <v>43475</v>
      </c>
      <c r="S57" s="61">
        <v>482473</v>
      </c>
      <c r="T57" s="384">
        <v>30412</v>
      </c>
      <c r="U57" s="386">
        <f t="shared" si="2"/>
        <v>1179786</v>
      </c>
    </row>
    <row r="58" spans="1:21" s="49" customFormat="1" ht="18.75" customHeight="1">
      <c r="A58" s="822"/>
      <c r="B58" s="288" t="s">
        <v>4</v>
      </c>
      <c r="C58" s="329">
        <v>926107</v>
      </c>
      <c r="D58" s="61">
        <v>159965</v>
      </c>
      <c r="E58" s="61">
        <v>172425</v>
      </c>
      <c r="F58" s="61">
        <v>61210</v>
      </c>
      <c r="G58" s="61">
        <v>165214</v>
      </c>
      <c r="H58" s="61">
        <v>474</v>
      </c>
      <c r="I58" s="384">
        <v>1802</v>
      </c>
      <c r="J58" s="385">
        <f t="shared" si="0"/>
        <v>1487197</v>
      </c>
      <c r="K58" s="329">
        <v>90786</v>
      </c>
      <c r="L58" s="61">
        <v>173167</v>
      </c>
      <c r="M58" s="61">
        <v>176713</v>
      </c>
      <c r="N58" s="61">
        <v>204951</v>
      </c>
      <c r="O58" s="61">
        <v>4</v>
      </c>
      <c r="P58" s="61">
        <v>89</v>
      </c>
      <c r="Q58" s="61">
        <v>141893</v>
      </c>
      <c r="R58" s="61">
        <v>53672</v>
      </c>
      <c r="S58" s="61">
        <v>607237</v>
      </c>
      <c r="T58" s="384">
        <v>38685</v>
      </c>
      <c r="U58" s="386">
        <f t="shared" si="2"/>
        <v>1487197</v>
      </c>
    </row>
    <row r="59" spans="1:21" s="49" customFormat="1" ht="18.75" customHeight="1">
      <c r="A59" s="822"/>
      <c r="B59" s="288" t="s">
        <v>5</v>
      </c>
      <c r="C59" s="329">
        <v>1106593</v>
      </c>
      <c r="D59" s="61">
        <v>190708</v>
      </c>
      <c r="E59" s="61">
        <v>215185</v>
      </c>
      <c r="F59" s="61">
        <v>73486</v>
      </c>
      <c r="G59" s="61">
        <v>208284</v>
      </c>
      <c r="H59" s="61">
        <v>581</v>
      </c>
      <c r="I59" s="384">
        <v>2273</v>
      </c>
      <c r="J59" s="385">
        <f t="shared" si="0"/>
        <v>1797110</v>
      </c>
      <c r="K59" s="329">
        <v>110901</v>
      </c>
      <c r="L59" s="61">
        <v>210380</v>
      </c>
      <c r="M59" s="61">
        <v>211053</v>
      </c>
      <c r="N59" s="61">
        <v>256217</v>
      </c>
      <c r="O59" s="61">
        <v>4</v>
      </c>
      <c r="P59" s="61">
        <v>101</v>
      </c>
      <c r="Q59" s="61">
        <v>168416</v>
      </c>
      <c r="R59" s="61">
        <v>63394</v>
      </c>
      <c r="S59" s="61">
        <v>729753</v>
      </c>
      <c r="T59" s="384">
        <v>46891</v>
      </c>
      <c r="U59" s="386">
        <f t="shared" si="2"/>
        <v>1797110</v>
      </c>
    </row>
    <row r="60" spans="1:21" s="49" customFormat="1" ht="18.75" customHeight="1">
      <c r="A60" s="822"/>
      <c r="B60" s="288" t="s">
        <v>6</v>
      </c>
      <c r="C60" s="329">
        <v>1302336</v>
      </c>
      <c r="D60" s="61">
        <v>223420</v>
      </c>
      <c r="E60" s="61">
        <v>253498</v>
      </c>
      <c r="F60" s="61">
        <v>87809</v>
      </c>
      <c r="G60" s="61">
        <v>278100</v>
      </c>
      <c r="H60" s="61">
        <v>675</v>
      </c>
      <c r="I60" s="384">
        <v>2679</v>
      </c>
      <c r="J60" s="385">
        <f t="shared" si="0"/>
        <v>2148517</v>
      </c>
      <c r="K60" s="329">
        <v>131055</v>
      </c>
      <c r="L60" s="61">
        <v>254881</v>
      </c>
      <c r="M60" s="61">
        <v>248281</v>
      </c>
      <c r="N60" s="61">
        <v>325885</v>
      </c>
      <c r="O60" s="61">
        <v>5</v>
      </c>
      <c r="P60" s="61">
        <v>169</v>
      </c>
      <c r="Q60" s="61">
        <v>200102</v>
      </c>
      <c r="R60" s="61">
        <v>74448</v>
      </c>
      <c r="S60" s="61">
        <v>857760</v>
      </c>
      <c r="T60" s="384">
        <v>55931</v>
      </c>
      <c r="U60" s="386">
        <f t="shared" si="2"/>
        <v>2148517</v>
      </c>
    </row>
    <row r="61" spans="1:21" s="49" customFormat="1" ht="18.75" customHeight="1">
      <c r="A61" s="822"/>
      <c r="B61" s="288" t="s">
        <v>7</v>
      </c>
      <c r="C61" s="329">
        <v>1476317</v>
      </c>
      <c r="D61" s="61">
        <v>254498</v>
      </c>
      <c r="E61" s="61">
        <v>286007</v>
      </c>
      <c r="F61" s="61">
        <v>95375</v>
      </c>
      <c r="G61" s="61">
        <v>315312</v>
      </c>
      <c r="H61" s="61">
        <v>725</v>
      </c>
      <c r="I61" s="384">
        <v>2706</v>
      </c>
      <c r="J61" s="385">
        <f t="shared" si="0"/>
        <v>2430940</v>
      </c>
      <c r="K61" s="329">
        <v>149188</v>
      </c>
      <c r="L61" s="61">
        <v>288743</v>
      </c>
      <c r="M61" s="61">
        <v>283722</v>
      </c>
      <c r="N61" s="61">
        <v>363872</v>
      </c>
      <c r="O61" s="61">
        <v>5</v>
      </c>
      <c r="P61" s="61">
        <v>213</v>
      </c>
      <c r="Q61" s="61">
        <v>229105</v>
      </c>
      <c r="R61" s="61">
        <v>86553</v>
      </c>
      <c r="S61" s="61">
        <v>964702</v>
      </c>
      <c r="T61" s="384">
        <v>64837</v>
      </c>
      <c r="U61" s="386">
        <f t="shared" si="2"/>
        <v>2430940</v>
      </c>
    </row>
    <row r="62" spans="1:21" s="49" customFormat="1" ht="18.75" customHeight="1">
      <c r="A62" s="822"/>
      <c r="B62" s="288" t="s">
        <v>8</v>
      </c>
      <c r="C62" s="329">
        <v>1687343</v>
      </c>
      <c r="D62" s="61">
        <v>289276</v>
      </c>
      <c r="E62" s="61">
        <v>318618</v>
      </c>
      <c r="F62" s="61">
        <v>103320</v>
      </c>
      <c r="G62" s="61">
        <v>395086</v>
      </c>
      <c r="H62" s="61">
        <v>805</v>
      </c>
      <c r="I62" s="384">
        <v>2793</v>
      </c>
      <c r="J62" s="385">
        <f t="shared" si="0"/>
        <v>2797241</v>
      </c>
      <c r="K62" s="329">
        <v>168361</v>
      </c>
      <c r="L62" s="61">
        <v>334480</v>
      </c>
      <c r="M62" s="61">
        <v>323140</v>
      </c>
      <c r="N62" s="61">
        <v>448126</v>
      </c>
      <c r="O62" s="61">
        <v>5</v>
      </c>
      <c r="P62" s="61">
        <v>213</v>
      </c>
      <c r="Q62" s="61">
        <v>259417</v>
      </c>
      <c r="R62" s="61">
        <v>98438</v>
      </c>
      <c r="S62" s="61">
        <v>1090929</v>
      </c>
      <c r="T62" s="384">
        <v>74132</v>
      </c>
      <c r="U62" s="386">
        <f t="shared" si="2"/>
        <v>2797241</v>
      </c>
    </row>
    <row r="63" spans="1:21" s="49" customFormat="1" ht="18.75" customHeight="1">
      <c r="A63" s="822"/>
      <c r="B63" s="288" t="s">
        <v>9</v>
      </c>
      <c r="C63" s="329">
        <v>1871267</v>
      </c>
      <c r="D63" s="61">
        <v>322709</v>
      </c>
      <c r="E63" s="61">
        <v>360293</v>
      </c>
      <c r="F63" s="61">
        <v>117986</v>
      </c>
      <c r="G63" s="61">
        <v>463937</v>
      </c>
      <c r="H63" s="61">
        <v>844</v>
      </c>
      <c r="I63" s="384">
        <v>2903</v>
      </c>
      <c r="J63" s="385">
        <f t="shared" si="0"/>
        <v>3139939</v>
      </c>
      <c r="K63" s="329">
        <v>187817</v>
      </c>
      <c r="L63" s="61">
        <v>370320</v>
      </c>
      <c r="M63" s="61">
        <v>361016</v>
      </c>
      <c r="N63" s="61">
        <v>500335</v>
      </c>
      <c r="O63" s="61">
        <v>1572</v>
      </c>
      <c r="P63" s="61">
        <v>265</v>
      </c>
      <c r="Q63" s="61">
        <v>308023</v>
      </c>
      <c r="R63" s="61">
        <v>109723</v>
      </c>
      <c r="S63" s="61">
        <v>1217625</v>
      </c>
      <c r="T63" s="384">
        <v>83243</v>
      </c>
      <c r="U63" s="386">
        <f t="shared" si="2"/>
        <v>3139939</v>
      </c>
    </row>
    <row r="64" spans="1:21" s="49" customFormat="1" ht="18.75" customHeight="1">
      <c r="A64" s="822"/>
      <c r="B64" s="288" t="s">
        <v>10</v>
      </c>
      <c r="C64" s="329">
        <v>2063881</v>
      </c>
      <c r="D64" s="61">
        <v>356403</v>
      </c>
      <c r="E64" s="61">
        <v>412838</v>
      </c>
      <c r="F64" s="61">
        <v>133422</v>
      </c>
      <c r="G64" s="61">
        <v>547629</v>
      </c>
      <c r="H64" s="61">
        <v>1001</v>
      </c>
      <c r="I64" s="384">
        <v>3529</v>
      </c>
      <c r="J64" s="385">
        <f t="shared" si="0"/>
        <v>3518703</v>
      </c>
      <c r="K64" s="329">
        <v>209077</v>
      </c>
      <c r="L64" s="61">
        <v>408776</v>
      </c>
      <c r="M64" s="61">
        <v>397871</v>
      </c>
      <c r="N64" s="61">
        <v>570057</v>
      </c>
      <c r="O64" s="61">
        <v>1572</v>
      </c>
      <c r="P64" s="61">
        <v>290</v>
      </c>
      <c r="Q64" s="61">
        <v>339104</v>
      </c>
      <c r="R64" s="61">
        <v>120690</v>
      </c>
      <c r="S64" s="61">
        <v>1379219</v>
      </c>
      <c r="T64" s="384">
        <v>92047</v>
      </c>
      <c r="U64" s="386">
        <f t="shared" si="2"/>
        <v>3518703</v>
      </c>
    </row>
    <row r="65" spans="1:21" s="49" customFormat="1" ht="18.75" customHeight="1" thickBot="1">
      <c r="A65" s="824"/>
      <c r="B65" s="289" t="s">
        <v>11</v>
      </c>
      <c r="C65" s="491">
        <v>2221694</v>
      </c>
      <c r="D65" s="492">
        <v>395996</v>
      </c>
      <c r="E65" s="492">
        <v>491797</v>
      </c>
      <c r="F65" s="492">
        <v>154266</v>
      </c>
      <c r="G65" s="492">
        <v>790555</v>
      </c>
      <c r="H65" s="492">
        <v>1152</v>
      </c>
      <c r="I65" s="493">
        <v>3680</v>
      </c>
      <c r="J65" s="494">
        <f t="shared" si="0"/>
        <v>4059140</v>
      </c>
      <c r="K65" s="491">
        <v>227105</v>
      </c>
      <c r="L65" s="492">
        <v>460710</v>
      </c>
      <c r="M65" s="492">
        <v>439854</v>
      </c>
      <c r="N65" s="492">
        <v>763991</v>
      </c>
      <c r="O65" s="492">
        <v>1576</v>
      </c>
      <c r="P65" s="492">
        <v>475</v>
      </c>
      <c r="Q65" s="492">
        <v>363889</v>
      </c>
      <c r="R65" s="492">
        <v>129285</v>
      </c>
      <c r="S65" s="492">
        <v>1570283</v>
      </c>
      <c r="T65" s="493">
        <v>101972</v>
      </c>
      <c r="U65" s="495">
        <f t="shared" si="2"/>
        <v>4059140</v>
      </c>
    </row>
    <row r="66" spans="1:21" s="49" customFormat="1" ht="18.75" customHeight="1">
      <c r="A66" s="821">
        <v>2016</v>
      </c>
      <c r="B66" s="287" t="s">
        <v>0</v>
      </c>
      <c r="C66" s="363">
        <v>259790</v>
      </c>
      <c r="D66" s="362">
        <v>47006</v>
      </c>
      <c r="E66" s="362">
        <v>35506</v>
      </c>
      <c r="F66" s="362">
        <v>8725</v>
      </c>
      <c r="G66" s="63">
        <v>2226</v>
      </c>
      <c r="H66" s="63" t="s">
        <v>13</v>
      </c>
      <c r="I66" s="64" t="s">
        <v>13</v>
      </c>
      <c r="J66" s="381">
        <f t="shared" si="0"/>
        <v>353253</v>
      </c>
      <c r="K66" s="363">
        <v>24338</v>
      </c>
      <c r="L66" s="362">
        <v>52142</v>
      </c>
      <c r="M66" s="362">
        <v>50141</v>
      </c>
      <c r="N66" s="362">
        <v>20474</v>
      </c>
      <c r="O66" s="362" t="s">
        <v>13</v>
      </c>
      <c r="P66" s="63" t="s">
        <v>13</v>
      </c>
      <c r="Q66" s="362">
        <v>39758</v>
      </c>
      <c r="R66" s="362">
        <v>14938</v>
      </c>
      <c r="S66" s="362">
        <v>141321</v>
      </c>
      <c r="T66" s="382">
        <v>10141</v>
      </c>
      <c r="U66" s="383">
        <f t="shared" si="2"/>
        <v>353253</v>
      </c>
    </row>
    <row r="67" spans="1:21" s="49" customFormat="1" ht="18.75" customHeight="1">
      <c r="A67" s="822"/>
      <c r="B67" s="288" t="s">
        <v>1</v>
      </c>
      <c r="C67" s="329">
        <v>465172</v>
      </c>
      <c r="D67" s="61">
        <v>83237</v>
      </c>
      <c r="E67" s="61">
        <v>80552</v>
      </c>
      <c r="F67" s="61">
        <v>20399</v>
      </c>
      <c r="G67" s="61">
        <v>16978</v>
      </c>
      <c r="H67" s="61" t="s">
        <v>13</v>
      </c>
      <c r="I67" s="384">
        <v>35</v>
      </c>
      <c r="J67" s="385">
        <f t="shared" si="0"/>
        <v>666373</v>
      </c>
      <c r="K67" s="329">
        <v>43008</v>
      </c>
      <c r="L67" s="61">
        <v>91830</v>
      </c>
      <c r="M67" s="61">
        <v>89228</v>
      </c>
      <c r="N67" s="61">
        <v>43990</v>
      </c>
      <c r="O67" s="61" t="s">
        <v>13</v>
      </c>
      <c r="P67" s="61" t="s">
        <v>13</v>
      </c>
      <c r="Q67" s="61">
        <v>70351</v>
      </c>
      <c r="R67" s="61">
        <v>26137</v>
      </c>
      <c r="S67" s="61">
        <v>281237</v>
      </c>
      <c r="T67" s="384">
        <v>20592</v>
      </c>
      <c r="U67" s="386">
        <f t="shared" si="2"/>
        <v>666373</v>
      </c>
    </row>
    <row r="68" spans="1:21" s="49" customFormat="1" ht="18.75" customHeight="1">
      <c r="A68" s="822"/>
      <c r="B68" s="288" t="s">
        <v>2</v>
      </c>
      <c r="C68" s="329">
        <v>676078</v>
      </c>
      <c r="D68" s="61">
        <v>120220</v>
      </c>
      <c r="E68" s="61">
        <v>120039</v>
      </c>
      <c r="F68" s="61">
        <v>28728</v>
      </c>
      <c r="G68" s="61">
        <v>33334</v>
      </c>
      <c r="H68" s="61" t="s">
        <v>13</v>
      </c>
      <c r="I68" s="384">
        <v>61</v>
      </c>
      <c r="J68" s="385">
        <f t="shared" si="0"/>
        <v>978460</v>
      </c>
      <c r="K68" s="329">
        <v>62091</v>
      </c>
      <c r="L68" s="61">
        <v>128307</v>
      </c>
      <c r="M68" s="61">
        <v>130768</v>
      </c>
      <c r="N68" s="61">
        <v>69636</v>
      </c>
      <c r="O68" s="61">
        <v>1</v>
      </c>
      <c r="P68" s="61" t="s">
        <v>13</v>
      </c>
      <c r="Q68" s="61">
        <v>101740</v>
      </c>
      <c r="R68" s="61">
        <v>37941</v>
      </c>
      <c r="S68" s="61">
        <v>416891</v>
      </c>
      <c r="T68" s="384">
        <v>31085</v>
      </c>
      <c r="U68" s="386">
        <f t="shared" si="2"/>
        <v>978460</v>
      </c>
    </row>
    <row r="69" spans="1:21" s="49" customFormat="1" ht="18.75" customHeight="1">
      <c r="A69" s="822"/>
      <c r="B69" s="288" t="s">
        <v>3</v>
      </c>
      <c r="C69" s="329">
        <v>892207</v>
      </c>
      <c r="D69" s="61">
        <v>156037</v>
      </c>
      <c r="E69" s="61">
        <v>164859</v>
      </c>
      <c r="F69" s="61">
        <v>50273</v>
      </c>
      <c r="G69" s="61">
        <v>62599</v>
      </c>
      <c r="H69" s="61" t="s">
        <v>13</v>
      </c>
      <c r="I69" s="384">
        <v>61</v>
      </c>
      <c r="J69" s="385">
        <f t="shared" si="0"/>
        <v>1326036</v>
      </c>
      <c r="K69" s="329">
        <v>82470</v>
      </c>
      <c r="L69" s="61">
        <v>163934</v>
      </c>
      <c r="M69" s="61">
        <v>173488</v>
      </c>
      <c r="N69" s="61">
        <v>99436</v>
      </c>
      <c r="O69" s="61">
        <v>1</v>
      </c>
      <c r="P69" s="61" t="s">
        <v>13</v>
      </c>
      <c r="Q69" s="61">
        <v>137527</v>
      </c>
      <c r="R69" s="61">
        <v>54369</v>
      </c>
      <c r="S69" s="61">
        <v>569642</v>
      </c>
      <c r="T69" s="384">
        <v>45169</v>
      </c>
      <c r="U69" s="386">
        <f t="shared" si="2"/>
        <v>1326036</v>
      </c>
    </row>
    <row r="70" spans="1:21" s="49" customFormat="1" ht="18.75" customHeight="1">
      <c r="A70" s="822"/>
      <c r="B70" s="288" t="s">
        <v>4</v>
      </c>
      <c r="C70" s="329">
        <v>1119324</v>
      </c>
      <c r="D70" s="61">
        <v>193589</v>
      </c>
      <c r="E70" s="61">
        <v>204027</v>
      </c>
      <c r="F70" s="61">
        <v>61029</v>
      </c>
      <c r="G70" s="61">
        <v>111245</v>
      </c>
      <c r="H70" s="61">
        <v>147</v>
      </c>
      <c r="I70" s="384">
        <v>789</v>
      </c>
      <c r="J70" s="385">
        <f aca="true" t="shared" si="3" ref="J70:J77">SUM(C70:I70)</f>
        <v>1690150</v>
      </c>
      <c r="K70" s="329">
        <v>102166</v>
      </c>
      <c r="L70" s="61">
        <v>212392</v>
      </c>
      <c r="M70" s="61">
        <v>215574</v>
      </c>
      <c r="N70" s="61">
        <v>147642</v>
      </c>
      <c r="O70" s="61">
        <v>2</v>
      </c>
      <c r="P70" s="61">
        <v>170</v>
      </c>
      <c r="Q70" s="61">
        <v>170045</v>
      </c>
      <c r="R70" s="61">
        <v>69132</v>
      </c>
      <c r="S70" s="61">
        <v>716759</v>
      </c>
      <c r="T70" s="384">
        <v>56268</v>
      </c>
      <c r="U70" s="386">
        <f t="shared" si="2"/>
        <v>1690150</v>
      </c>
    </row>
    <row r="71" spans="1:21" s="49" customFormat="1" ht="18.75" customHeight="1">
      <c r="A71" s="822"/>
      <c r="B71" s="288" t="s">
        <v>5</v>
      </c>
      <c r="C71" s="329">
        <v>1356117</v>
      </c>
      <c r="D71" s="61">
        <v>231467</v>
      </c>
      <c r="E71" s="61">
        <v>254185</v>
      </c>
      <c r="F71" s="61">
        <v>72482</v>
      </c>
      <c r="G71" s="61">
        <v>173039</v>
      </c>
      <c r="H71" s="61">
        <v>257</v>
      </c>
      <c r="I71" s="384">
        <v>1563</v>
      </c>
      <c r="J71" s="385">
        <f t="shared" si="3"/>
        <v>2089110</v>
      </c>
      <c r="K71" s="329">
        <v>121384</v>
      </c>
      <c r="L71" s="61">
        <v>256082</v>
      </c>
      <c r="M71" s="61">
        <v>259162</v>
      </c>
      <c r="N71" s="61">
        <v>219006</v>
      </c>
      <c r="O71" s="61">
        <v>2</v>
      </c>
      <c r="P71" s="61">
        <v>232</v>
      </c>
      <c r="Q71" s="61">
        <v>201692</v>
      </c>
      <c r="R71" s="61">
        <v>82748</v>
      </c>
      <c r="S71" s="61">
        <v>881268</v>
      </c>
      <c r="T71" s="384">
        <v>67534</v>
      </c>
      <c r="U71" s="386">
        <f t="shared" si="2"/>
        <v>2089110</v>
      </c>
    </row>
    <row r="72" spans="1:21" s="49" customFormat="1" ht="18.75" customHeight="1">
      <c r="A72" s="822"/>
      <c r="B72" s="288" t="s">
        <v>6</v>
      </c>
      <c r="C72" s="329">
        <v>1567268</v>
      </c>
      <c r="D72" s="61">
        <v>269626</v>
      </c>
      <c r="E72" s="61">
        <v>296527</v>
      </c>
      <c r="F72" s="61">
        <v>91109</v>
      </c>
      <c r="G72" s="61">
        <v>225787</v>
      </c>
      <c r="H72" s="61">
        <v>276</v>
      </c>
      <c r="I72" s="384">
        <v>1689</v>
      </c>
      <c r="J72" s="385">
        <f t="shared" si="3"/>
        <v>2452282</v>
      </c>
      <c r="K72" s="329">
        <v>147675</v>
      </c>
      <c r="L72" s="61">
        <v>299233</v>
      </c>
      <c r="M72" s="61">
        <v>303250</v>
      </c>
      <c r="N72" s="61">
        <v>272496</v>
      </c>
      <c r="O72" s="61">
        <v>2</v>
      </c>
      <c r="P72" s="61">
        <v>308</v>
      </c>
      <c r="Q72" s="61">
        <v>234950</v>
      </c>
      <c r="R72" s="61">
        <v>97542</v>
      </c>
      <c r="S72" s="61">
        <v>1018404</v>
      </c>
      <c r="T72" s="384">
        <v>78422</v>
      </c>
      <c r="U72" s="386">
        <f t="shared" si="2"/>
        <v>2452282</v>
      </c>
    </row>
    <row r="73" spans="1:21" s="49" customFormat="1" ht="18.75" customHeight="1">
      <c r="A73" s="822"/>
      <c r="B73" s="288" t="s">
        <v>7</v>
      </c>
      <c r="C73" s="329">
        <v>1774590</v>
      </c>
      <c r="D73" s="61">
        <v>307156</v>
      </c>
      <c r="E73" s="61">
        <v>338030</v>
      </c>
      <c r="F73" s="61">
        <v>99781</v>
      </c>
      <c r="G73" s="61">
        <v>321938</v>
      </c>
      <c r="H73" s="61">
        <v>440</v>
      </c>
      <c r="I73" s="384">
        <v>2542</v>
      </c>
      <c r="J73" s="385">
        <f t="shared" si="3"/>
        <v>2844477</v>
      </c>
      <c r="K73" s="329">
        <v>167464</v>
      </c>
      <c r="L73" s="61">
        <v>343863</v>
      </c>
      <c r="M73" s="61">
        <v>346332</v>
      </c>
      <c r="N73" s="61">
        <v>369475</v>
      </c>
      <c r="O73" s="61">
        <v>3</v>
      </c>
      <c r="P73" s="61">
        <v>329</v>
      </c>
      <c r="Q73" s="61">
        <v>268097</v>
      </c>
      <c r="R73" s="61">
        <v>112926</v>
      </c>
      <c r="S73" s="61">
        <v>1146341</v>
      </c>
      <c r="T73" s="384">
        <v>89647</v>
      </c>
      <c r="U73" s="386">
        <f t="shared" si="2"/>
        <v>2844477</v>
      </c>
    </row>
    <row r="74" spans="1:21" s="49" customFormat="1" ht="18.75" customHeight="1">
      <c r="A74" s="822"/>
      <c r="B74" s="288" t="s">
        <v>8</v>
      </c>
      <c r="C74" s="329">
        <v>2004589</v>
      </c>
      <c r="D74" s="61">
        <v>345926</v>
      </c>
      <c r="E74" s="61">
        <v>375426</v>
      </c>
      <c r="F74" s="61">
        <v>109892</v>
      </c>
      <c r="G74" s="61">
        <v>430388</v>
      </c>
      <c r="H74" s="61">
        <v>572</v>
      </c>
      <c r="I74" s="384">
        <v>3016</v>
      </c>
      <c r="J74" s="385">
        <f t="shared" si="3"/>
        <v>3269809</v>
      </c>
      <c r="K74" s="329">
        <v>188336</v>
      </c>
      <c r="L74" s="61">
        <v>392026</v>
      </c>
      <c r="M74" s="61">
        <v>387428</v>
      </c>
      <c r="N74" s="61">
        <v>474435</v>
      </c>
      <c r="O74" s="61">
        <v>4</v>
      </c>
      <c r="P74" s="61">
        <v>568</v>
      </c>
      <c r="Q74" s="61">
        <v>302625</v>
      </c>
      <c r="R74" s="61">
        <v>125117</v>
      </c>
      <c r="S74" s="61">
        <v>1297235</v>
      </c>
      <c r="T74" s="384">
        <v>102037</v>
      </c>
      <c r="U74" s="386">
        <f t="shared" si="2"/>
        <v>3269811</v>
      </c>
    </row>
    <row r="75" spans="1:21" s="49" customFormat="1" ht="18.75" customHeight="1">
      <c r="A75" s="822"/>
      <c r="B75" s="288" t="s">
        <v>9</v>
      </c>
      <c r="C75" s="329">
        <v>2223924</v>
      </c>
      <c r="D75" s="61">
        <v>382811</v>
      </c>
      <c r="E75" s="61">
        <v>424316</v>
      </c>
      <c r="F75" s="61">
        <v>124650</v>
      </c>
      <c r="G75" s="61">
        <v>497922</v>
      </c>
      <c r="H75" s="61">
        <v>597</v>
      </c>
      <c r="I75" s="384">
        <v>3119</v>
      </c>
      <c r="J75" s="385">
        <f t="shared" si="3"/>
        <v>3657339</v>
      </c>
      <c r="K75" s="329">
        <v>209873</v>
      </c>
      <c r="L75" s="61">
        <v>434089</v>
      </c>
      <c r="M75" s="61">
        <v>430001</v>
      </c>
      <c r="N75" s="61">
        <v>548632</v>
      </c>
      <c r="O75" s="61">
        <v>9</v>
      </c>
      <c r="P75" s="61">
        <v>681</v>
      </c>
      <c r="Q75" s="61">
        <v>339776</v>
      </c>
      <c r="R75" s="61">
        <v>137813</v>
      </c>
      <c r="S75" s="61">
        <v>1442347</v>
      </c>
      <c r="T75" s="384">
        <v>114118</v>
      </c>
      <c r="U75" s="386">
        <f t="shared" si="2"/>
        <v>3657339</v>
      </c>
    </row>
    <row r="76" spans="1:21" s="49" customFormat="1" ht="18.75" customHeight="1">
      <c r="A76" s="822"/>
      <c r="B76" s="288" t="s">
        <v>10</v>
      </c>
      <c r="C76" s="329">
        <v>2443874</v>
      </c>
      <c r="D76" s="61">
        <v>419268</v>
      </c>
      <c r="E76" s="61">
        <v>479925</v>
      </c>
      <c r="F76" s="61">
        <v>137577</v>
      </c>
      <c r="G76" s="61">
        <v>559818</v>
      </c>
      <c r="H76" s="61">
        <v>893</v>
      </c>
      <c r="I76" s="384">
        <v>3946</v>
      </c>
      <c r="J76" s="385">
        <f t="shared" si="3"/>
        <v>4045301</v>
      </c>
      <c r="K76" s="329">
        <v>230466</v>
      </c>
      <c r="L76" s="61">
        <v>474695</v>
      </c>
      <c r="M76" s="61">
        <v>472867</v>
      </c>
      <c r="N76" s="61">
        <v>606493</v>
      </c>
      <c r="O76" s="61">
        <v>1541</v>
      </c>
      <c r="P76" s="61">
        <v>721</v>
      </c>
      <c r="Q76" s="61">
        <v>378579</v>
      </c>
      <c r="R76" s="61">
        <v>150074</v>
      </c>
      <c r="S76" s="61">
        <v>1603907</v>
      </c>
      <c r="T76" s="384">
        <v>125958</v>
      </c>
      <c r="U76" s="386">
        <f t="shared" si="2"/>
        <v>4045301</v>
      </c>
    </row>
    <row r="77" spans="1:21" s="49" customFormat="1" ht="18.75" customHeight="1" thickBot="1">
      <c r="A77" s="823"/>
      <c r="B77" s="289" t="s">
        <v>11</v>
      </c>
      <c r="C77" s="491">
        <v>2632829</v>
      </c>
      <c r="D77" s="492">
        <v>462257</v>
      </c>
      <c r="E77" s="492">
        <v>571506</v>
      </c>
      <c r="F77" s="492">
        <v>158368</v>
      </c>
      <c r="G77" s="492">
        <v>832874</v>
      </c>
      <c r="H77" s="492">
        <v>1178</v>
      </c>
      <c r="I77" s="493">
        <v>4336</v>
      </c>
      <c r="J77" s="494">
        <f t="shared" si="3"/>
        <v>4663348</v>
      </c>
      <c r="K77" s="491">
        <v>254971</v>
      </c>
      <c r="L77" s="492">
        <v>526025</v>
      </c>
      <c r="M77" s="492">
        <v>529451</v>
      </c>
      <c r="N77" s="492">
        <v>833510</v>
      </c>
      <c r="O77" s="492">
        <v>1745</v>
      </c>
      <c r="P77" s="492">
        <v>958</v>
      </c>
      <c r="Q77" s="492">
        <v>419167</v>
      </c>
      <c r="R77" s="492">
        <v>164097</v>
      </c>
      <c r="S77" s="492">
        <v>1794857</v>
      </c>
      <c r="T77" s="493">
        <v>138567</v>
      </c>
      <c r="U77" s="495">
        <f t="shared" si="2"/>
        <v>4663348</v>
      </c>
    </row>
    <row r="78" spans="1:21" s="49" customFormat="1" ht="18.75" customHeight="1">
      <c r="A78" s="821">
        <v>2017</v>
      </c>
      <c r="B78" s="287" t="s">
        <v>0</v>
      </c>
      <c r="C78" s="363">
        <v>282949</v>
      </c>
      <c r="D78" s="362">
        <v>50577</v>
      </c>
      <c r="E78" s="362">
        <v>24808</v>
      </c>
      <c r="F78" s="362">
        <v>9283</v>
      </c>
      <c r="G78" s="63">
        <v>2316</v>
      </c>
      <c r="H78" s="63" t="s">
        <v>13</v>
      </c>
      <c r="I78" s="64" t="s">
        <v>13</v>
      </c>
      <c r="J78" s="381">
        <f>SUM(C78:I78)</f>
        <v>369933</v>
      </c>
      <c r="K78" s="363">
        <v>24144</v>
      </c>
      <c r="L78" s="362">
        <v>48390</v>
      </c>
      <c r="M78" s="362">
        <v>51892</v>
      </c>
      <c r="N78" s="362">
        <v>22644</v>
      </c>
      <c r="O78" s="362" t="s">
        <v>13</v>
      </c>
      <c r="P78" s="63" t="s">
        <v>13</v>
      </c>
      <c r="Q78" s="362">
        <v>44877</v>
      </c>
      <c r="R78" s="362">
        <v>16830</v>
      </c>
      <c r="S78" s="362">
        <v>148879</v>
      </c>
      <c r="T78" s="382">
        <v>12277</v>
      </c>
      <c r="U78" s="383">
        <f t="shared" si="2"/>
        <v>369933</v>
      </c>
    </row>
    <row r="79" spans="1:21" s="49" customFormat="1" ht="18.75" customHeight="1">
      <c r="A79" s="822"/>
      <c r="B79" s="288" t="s">
        <v>1</v>
      </c>
      <c r="C79" s="329">
        <v>500787</v>
      </c>
      <c r="D79" s="61">
        <v>89170</v>
      </c>
      <c r="E79" s="61">
        <v>77177</v>
      </c>
      <c r="F79" s="61">
        <v>25211</v>
      </c>
      <c r="G79" s="61">
        <v>17502</v>
      </c>
      <c r="H79" s="61" t="s">
        <v>13</v>
      </c>
      <c r="I79" s="384" t="s">
        <v>13</v>
      </c>
      <c r="J79" s="385">
        <f aca="true" t="shared" si="4" ref="J79:J89">SUM(C79:I79)</f>
        <v>709847</v>
      </c>
      <c r="K79" s="329">
        <v>48055</v>
      </c>
      <c r="L79" s="61">
        <v>86086</v>
      </c>
      <c r="M79" s="61">
        <v>94854</v>
      </c>
      <c r="N79" s="61">
        <v>50650</v>
      </c>
      <c r="O79" s="61" t="s">
        <v>13</v>
      </c>
      <c r="P79" s="61" t="s">
        <v>13</v>
      </c>
      <c r="Q79" s="61">
        <v>80760</v>
      </c>
      <c r="R79" s="61">
        <v>29039</v>
      </c>
      <c r="S79" s="61">
        <v>296016</v>
      </c>
      <c r="T79" s="384">
        <v>24387</v>
      </c>
      <c r="U79" s="386">
        <f t="shared" si="2"/>
        <v>709847</v>
      </c>
    </row>
    <row r="80" spans="1:21" s="49" customFormat="1" ht="18.75" customHeight="1">
      <c r="A80" s="822"/>
      <c r="B80" s="288" t="s">
        <v>2</v>
      </c>
      <c r="C80" s="329">
        <v>717154</v>
      </c>
      <c r="D80" s="61">
        <v>126428</v>
      </c>
      <c r="E80" s="61">
        <v>121122</v>
      </c>
      <c r="F80" s="61">
        <v>41855</v>
      </c>
      <c r="G80" s="61">
        <v>40836</v>
      </c>
      <c r="H80" s="61">
        <v>100</v>
      </c>
      <c r="I80" s="384">
        <v>400</v>
      </c>
      <c r="J80" s="385">
        <f t="shared" si="4"/>
        <v>1047895</v>
      </c>
      <c r="K80" s="329">
        <v>70027</v>
      </c>
      <c r="L80" s="61">
        <v>122475</v>
      </c>
      <c r="M80" s="61">
        <v>137945</v>
      </c>
      <c r="N80" s="61">
        <v>80846</v>
      </c>
      <c r="O80" s="61" t="s">
        <v>13</v>
      </c>
      <c r="P80" s="61">
        <v>18</v>
      </c>
      <c r="Q80" s="61">
        <v>120572</v>
      </c>
      <c r="R80" s="61">
        <v>45072</v>
      </c>
      <c r="S80" s="61">
        <v>433693</v>
      </c>
      <c r="T80" s="384">
        <v>37247</v>
      </c>
      <c r="U80" s="386">
        <f t="shared" si="2"/>
        <v>1047895</v>
      </c>
    </row>
    <row r="81" spans="1:21" s="49" customFormat="1" ht="18.75" customHeight="1">
      <c r="A81" s="822"/>
      <c r="B81" s="288" t="s">
        <v>3</v>
      </c>
      <c r="C81" s="329">
        <v>949407</v>
      </c>
      <c r="D81" s="61">
        <v>163810</v>
      </c>
      <c r="E81" s="61">
        <v>173004</v>
      </c>
      <c r="F81" s="61">
        <v>65412</v>
      </c>
      <c r="G81" s="61">
        <v>77849</v>
      </c>
      <c r="H81" s="61">
        <v>534</v>
      </c>
      <c r="I81" s="384">
        <v>2232</v>
      </c>
      <c r="J81" s="385">
        <f t="shared" si="4"/>
        <v>1432248</v>
      </c>
      <c r="K81" s="329">
        <v>94135</v>
      </c>
      <c r="L81" s="61">
        <v>162676</v>
      </c>
      <c r="M81" s="61">
        <v>182558</v>
      </c>
      <c r="N81" s="61">
        <v>123160</v>
      </c>
      <c r="O81" s="61" t="s">
        <v>13</v>
      </c>
      <c r="P81" s="61">
        <v>96</v>
      </c>
      <c r="Q81" s="61">
        <v>159893</v>
      </c>
      <c r="R81" s="61">
        <v>58228</v>
      </c>
      <c r="S81" s="61">
        <v>600290</v>
      </c>
      <c r="T81" s="384">
        <v>51212</v>
      </c>
      <c r="U81" s="386">
        <f t="shared" si="2"/>
        <v>1432248</v>
      </c>
    </row>
    <row r="82" spans="1:21" s="49" customFormat="1" ht="18.75" customHeight="1">
      <c r="A82" s="822"/>
      <c r="B82" s="288" t="s">
        <v>4</v>
      </c>
      <c r="C82" s="329">
        <v>1182478</v>
      </c>
      <c r="D82" s="61">
        <v>202920</v>
      </c>
      <c r="E82" s="61">
        <v>224272</v>
      </c>
      <c r="F82" s="61">
        <v>76493</v>
      </c>
      <c r="G82" s="61">
        <v>155431</v>
      </c>
      <c r="H82" s="61">
        <v>1012</v>
      </c>
      <c r="I82" s="384">
        <v>4269</v>
      </c>
      <c r="J82" s="385">
        <f t="shared" si="4"/>
        <v>1846875</v>
      </c>
      <c r="K82" s="329">
        <v>113699</v>
      </c>
      <c r="L82" s="61">
        <v>207468</v>
      </c>
      <c r="M82" s="61">
        <v>232692</v>
      </c>
      <c r="N82" s="61">
        <v>206939</v>
      </c>
      <c r="O82" s="61" t="s">
        <v>13</v>
      </c>
      <c r="P82" s="61">
        <v>257</v>
      </c>
      <c r="Q82" s="61">
        <v>200106</v>
      </c>
      <c r="R82" s="61">
        <v>70741</v>
      </c>
      <c r="S82" s="61">
        <v>750861</v>
      </c>
      <c r="T82" s="384">
        <v>64112</v>
      </c>
      <c r="U82" s="386">
        <f t="shared" si="2"/>
        <v>1846875</v>
      </c>
    </row>
    <row r="83" spans="1:21" s="49" customFormat="1" ht="18.75" customHeight="1">
      <c r="A83" s="822"/>
      <c r="B83" s="288" t="s">
        <v>5</v>
      </c>
      <c r="C83" s="329">
        <v>1412732</v>
      </c>
      <c r="D83" s="61">
        <v>241417</v>
      </c>
      <c r="E83" s="61">
        <v>274831</v>
      </c>
      <c r="F83" s="61">
        <v>88852</v>
      </c>
      <c r="G83" s="61">
        <v>256684</v>
      </c>
      <c r="H83" s="61">
        <v>1220</v>
      </c>
      <c r="I83" s="384">
        <v>5210</v>
      </c>
      <c r="J83" s="385">
        <f t="shared" si="4"/>
        <v>2280946</v>
      </c>
      <c r="K83" s="329">
        <v>135313</v>
      </c>
      <c r="L83" s="61">
        <v>252344</v>
      </c>
      <c r="M83" s="61">
        <v>275276</v>
      </c>
      <c r="N83" s="61">
        <v>303644</v>
      </c>
      <c r="O83" s="61" t="s">
        <v>13</v>
      </c>
      <c r="P83" s="61">
        <v>363</v>
      </c>
      <c r="Q83" s="61">
        <v>236024</v>
      </c>
      <c r="R83" s="61">
        <v>83599</v>
      </c>
      <c r="S83" s="61">
        <v>916894</v>
      </c>
      <c r="T83" s="384">
        <v>77489</v>
      </c>
      <c r="U83" s="386">
        <f aca="true" t="shared" si="5" ref="U83:U125">SUM(K83:T83)</f>
        <v>2280946</v>
      </c>
    </row>
    <row r="84" spans="1:21" s="49" customFormat="1" ht="18.75" customHeight="1">
      <c r="A84" s="822"/>
      <c r="B84" s="288" t="s">
        <v>6</v>
      </c>
      <c r="C84" s="329">
        <v>1648842</v>
      </c>
      <c r="D84" s="61">
        <v>281444</v>
      </c>
      <c r="E84" s="61">
        <v>316446</v>
      </c>
      <c r="F84" s="61">
        <v>107779</v>
      </c>
      <c r="G84" s="61">
        <v>323757</v>
      </c>
      <c r="H84" s="61">
        <v>5220</v>
      </c>
      <c r="I84" s="384">
        <v>5452</v>
      </c>
      <c r="J84" s="385">
        <f t="shared" si="4"/>
        <v>2688940</v>
      </c>
      <c r="K84" s="329">
        <v>161863</v>
      </c>
      <c r="L84" s="61">
        <v>293690</v>
      </c>
      <c r="M84" s="61">
        <v>323707</v>
      </c>
      <c r="N84" s="61">
        <v>367899</v>
      </c>
      <c r="O84" s="61" t="s">
        <v>13</v>
      </c>
      <c r="P84" s="61">
        <v>403</v>
      </c>
      <c r="Q84" s="61">
        <v>277166</v>
      </c>
      <c r="R84" s="61">
        <v>98249</v>
      </c>
      <c r="S84" s="61">
        <v>1075443</v>
      </c>
      <c r="T84" s="384">
        <v>90520</v>
      </c>
      <c r="U84" s="386">
        <f t="shared" si="5"/>
        <v>2688940</v>
      </c>
    </row>
    <row r="85" spans="1:21" s="49" customFormat="1" ht="18.75" customHeight="1">
      <c r="A85" s="822"/>
      <c r="B85" s="288" t="s">
        <v>7</v>
      </c>
      <c r="C85" s="329">
        <v>1876333</v>
      </c>
      <c r="D85" s="61">
        <v>321738</v>
      </c>
      <c r="E85" s="61">
        <v>373797</v>
      </c>
      <c r="F85" s="61">
        <v>125978</v>
      </c>
      <c r="G85" s="61">
        <v>490710</v>
      </c>
      <c r="H85" s="61">
        <v>5220</v>
      </c>
      <c r="I85" s="384">
        <v>5516</v>
      </c>
      <c r="J85" s="385">
        <f t="shared" si="4"/>
        <v>3199292</v>
      </c>
      <c r="K85" s="329">
        <v>183674</v>
      </c>
      <c r="L85" s="61">
        <v>338078</v>
      </c>
      <c r="M85" s="61">
        <v>373926</v>
      </c>
      <c r="N85" s="61">
        <v>542157</v>
      </c>
      <c r="O85" s="61">
        <v>1</v>
      </c>
      <c r="P85" s="61">
        <v>511</v>
      </c>
      <c r="Q85" s="61">
        <v>318610</v>
      </c>
      <c r="R85" s="61">
        <v>114872</v>
      </c>
      <c r="S85" s="61">
        <v>1215048</v>
      </c>
      <c r="T85" s="384">
        <v>112415</v>
      </c>
      <c r="U85" s="386">
        <f t="shared" si="5"/>
        <v>3199292</v>
      </c>
    </row>
    <row r="86" spans="1:21" s="49" customFormat="1" ht="18.75" customHeight="1">
      <c r="A86" s="822"/>
      <c r="B86" s="288" t="s">
        <v>8</v>
      </c>
      <c r="C86" s="329">
        <v>2129985</v>
      </c>
      <c r="D86" s="61">
        <v>364857</v>
      </c>
      <c r="E86" s="61">
        <v>415192</v>
      </c>
      <c r="F86" s="61">
        <v>128687</v>
      </c>
      <c r="G86" s="61">
        <v>557088</v>
      </c>
      <c r="H86" s="61">
        <v>5229</v>
      </c>
      <c r="I86" s="384">
        <v>5522</v>
      </c>
      <c r="J86" s="385">
        <f t="shared" si="4"/>
        <v>3606560</v>
      </c>
      <c r="K86" s="329">
        <v>204677</v>
      </c>
      <c r="L86" s="61">
        <v>390935</v>
      </c>
      <c r="M86" s="61">
        <v>420736</v>
      </c>
      <c r="N86" s="61">
        <v>596350</v>
      </c>
      <c r="O86" s="61">
        <v>1</v>
      </c>
      <c r="P86" s="61">
        <v>594</v>
      </c>
      <c r="Q86" s="61">
        <v>357884</v>
      </c>
      <c r="R86" s="61">
        <v>129072</v>
      </c>
      <c r="S86" s="61">
        <v>1388376</v>
      </c>
      <c r="T86" s="384">
        <v>117935</v>
      </c>
      <c r="U86" s="386">
        <f t="shared" si="5"/>
        <v>3606560</v>
      </c>
    </row>
    <row r="87" spans="1:21" s="49" customFormat="1" ht="18.75" customHeight="1">
      <c r="A87" s="822"/>
      <c r="B87" s="288" t="s">
        <v>9</v>
      </c>
      <c r="C87" s="329">
        <v>2371794</v>
      </c>
      <c r="D87" s="61">
        <v>407051</v>
      </c>
      <c r="E87" s="61">
        <v>466057</v>
      </c>
      <c r="F87" s="61">
        <v>147020</v>
      </c>
      <c r="G87" s="61">
        <v>658482</v>
      </c>
      <c r="H87" s="61">
        <v>5229</v>
      </c>
      <c r="I87" s="384">
        <v>5526</v>
      </c>
      <c r="J87" s="385">
        <f t="shared" si="4"/>
        <v>4061159</v>
      </c>
      <c r="K87" s="329">
        <v>228566</v>
      </c>
      <c r="L87" s="61">
        <v>432741</v>
      </c>
      <c r="M87" s="61">
        <v>471855</v>
      </c>
      <c r="N87" s="61">
        <v>685315</v>
      </c>
      <c r="O87" s="61">
        <v>1</v>
      </c>
      <c r="P87" s="61">
        <v>654</v>
      </c>
      <c r="Q87" s="61">
        <v>398519</v>
      </c>
      <c r="R87" s="61">
        <v>144050</v>
      </c>
      <c r="S87" s="61">
        <v>1567697</v>
      </c>
      <c r="T87" s="384">
        <v>131761</v>
      </c>
      <c r="U87" s="386">
        <f t="shared" si="5"/>
        <v>4061159</v>
      </c>
    </row>
    <row r="88" spans="1:21" s="49" customFormat="1" ht="18.75" customHeight="1">
      <c r="A88" s="822"/>
      <c r="B88" s="288" t="s">
        <v>10</v>
      </c>
      <c r="C88" s="329">
        <v>2618375</v>
      </c>
      <c r="D88" s="61">
        <v>448569</v>
      </c>
      <c r="E88" s="61">
        <v>536958</v>
      </c>
      <c r="F88" s="61">
        <v>159754</v>
      </c>
      <c r="G88" s="61">
        <v>797171</v>
      </c>
      <c r="H88" s="61">
        <v>5313</v>
      </c>
      <c r="I88" s="384">
        <v>5617</v>
      </c>
      <c r="J88" s="385">
        <f t="shared" si="4"/>
        <v>4571757</v>
      </c>
      <c r="K88" s="329">
        <v>249435</v>
      </c>
      <c r="L88" s="61">
        <v>473927</v>
      </c>
      <c r="M88" s="61">
        <v>524689</v>
      </c>
      <c r="N88" s="61">
        <v>815116</v>
      </c>
      <c r="O88" s="61">
        <v>1</v>
      </c>
      <c r="P88" s="61">
        <v>890</v>
      </c>
      <c r="Q88" s="61">
        <v>441752</v>
      </c>
      <c r="R88" s="61">
        <v>161150</v>
      </c>
      <c r="S88" s="61">
        <v>1759595</v>
      </c>
      <c r="T88" s="384">
        <v>145202</v>
      </c>
      <c r="U88" s="386">
        <f t="shared" si="5"/>
        <v>4571757</v>
      </c>
    </row>
    <row r="89" spans="1:21" s="49" customFormat="1" ht="18.75" customHeight="1" thickBot="1">
      <c r="A89" s="823"/>
      <c r="B89" s="289" t="s">
        <v>11</v>
      </c>
      <c r="C89" s="491">
        <v>2819287</v>
      </c>
      <c r="D89" s="492">
        <v>494679</v>
      </c>
      <c r="E89" s="492">
        <v>630390</v>
      </c>
      <c r="F89" s="492">
        <v>184985</v>
      </c>
      <c r="G89" s="492">
        <v>1072900</v>
      </c>
      <c r="H89" s="492">
        <v>5372</v>
      </c>
      <c r="I89" s="493">
        <v>5658</v>
      </c>
      <c r="J89" s="494">
        <f t="shared" si="4"/>
        <v>5213271</v>
      </c>
      <c r="K89" s="491">
        <v>274655</v>
      </c>
      <c r="L89" s="492">
        <v>526907</v>
      </c>
      <c r="M89" s="492">
        <v>580053</v>
      </c>
      <c r="N89" s="492">
        <v>1060256</v>
      </c>
      <c r="O89" s="492">
        <v>1808</v>
      </c>
      <c r="P89" s="492">
        <v>1060</v>
      </c>
      <c r="Q89" s="492">
        <v>486065</v>
      </c>
      <c r="R89" s="492">
        <v>171350</v>
      </c>
      <c r="S89" s="492">
        <v>1952259</v>
      </c>
      <c r="T89" s="493">
        <v>158858</v>
      </c>
      <c r="U89" s="495">
        <f t="shared" si="5"/>
        <v>5213271</v>
      </c>
    </row>
    <row r="90" spans="1:21" s="49" customFormat="1" ht="18.75" customHeight="1">
      <c r="A90" s="821">
        <v>2018</v>
      </c>
      <c r="B90" s="287" t="s">
        <v>0</v>
      </c>
      <c r="C90" s="363">
        <v>318115</v>
      </c>
      <c r="D90" s="362">
        <v>56190</v>
      </c>
      <c r="E90" s="362">
        <v>30341</v>
      </c>
      <c r="F90" s="362">
        <v>9926</v>
      </c>
      <c r="G90" s="63">
        <v>134974</v>
      </c>
      <c r="H90" s="63" t="s">
        <v>13</v>
      </c>
      <c r="I90" s="64" t="s">
        <v>13</v>
      </c>
      <c r="J90" s="381">
        <f>SUM(C90:I90)</f>
        <v>549546</v>
      </c>
      <c r="K90" s="363">
        <v>26433</v>
      </c>
      <c r="L90" s="362">
        <v>49196</v>
      </c>
      <c r="M90" s="362">
        <v>65036</v>
      </c>
      <c r="N90" s="362">
        <v>157840</v>
      </c>
      <c r="O90" s="362" t="s">
        <v>13</v>
      </c>
      <c r="P90" s="63" t="s">
        <v>13</v>
      </c>
      <c r="Q90" s="362">
        <v>49338</v>
      </c>
      <c r="R90" s="362">
        <v>17961</v>
      </c>
      <c r="S90" s="362">
        <v>170555</v>
      </c>
      <c r="T90" s="382">
        <v>13187</v>
      </c>
      <c r="U90" s="383">
        <f t="shared" si="5"/>
        <v>549546</v>
      </c>
    </row>
    <row r="91" spans="1:21" s="49" customFormat="1" ht="18.75" customHeight="1">
      <c r="A91" s="822"/>
      <c r="B91" s="288" t="s">
        <v>1</v>
      </c>
      <c r="C91" s="329">
        <v>570195</v>
      </c>
      <c r="D91" s="61">
        <v>101436</v>
      </c>
      <c r="E91" s="61">
        <v>89724</v>
      </c>
      <c r="F91" s="61">
        <v>27789</v>
      </c>
      <c r="G91" s="61">
        <v>214287</v>
      </c>
      <c r="H91" s="61" t="s">
        <v>13</v>
      </c>
      <c r="I91" s="384" t="s">
        <v>13</v>
      </c>
      <c r="J91" s="385">
        <f>SUM(C91:I91)</f>
        <v>1003431</v>
      </c>
      <c r="K91" s="329">
        <v>52830</v>
      </c>
      <c r="L91" s="61">
        <v>90687</v>
      </c>
      <c r="M91" s="61">
        <v>117614</v>
      </c>
      <c r="N91" s="61">
        <v>252227</v>
      </c>
      <c r="O91" s="61" t="s">
        <v>13</v>
      </c>
      <c r="P91" s="61" t="s">
        <v>13</v>
      </c>
      <c r="Q91" s="61">
        <v>90109</v>
      </c>
      <c r="R91" s="61">
        <v>32449</v>
      </c>
      <c r="S91" s="61">
        <v>339471</v>
      </c>
      <c r="T91" s="384">
        <v>28044</v>
      </c>
      <c r="U91" s="386">
        <f t="shared" si="5"/>
        <v>1003431</v>
      </c>
    </row>
    <row r="92" spans="1:21" s="49" customFormat="1" ht="18.75" customHeight="1">
      <c r="A92" s="822"/>
      <c r="B92" s="288" t="s">
        <v>2</v>
      </c>
      <c r="C92" s="329">
        <v>823733</v>
      </c>
      <c r="D92" s="61">
        <v>145790</v>
      </c>
      <c r="E92" s="61">
        <v>143487</v>
      </c>
      <c r="F92" s="61">
        <v>42940</v>
      </c>
      <c r="G92" s="61">
        <v>274811</v>
      </c>
      <c r="H92" s="61">
        <v>469</v>
      </c>
      <c r="I92" s="384" t="s">
        <v>13</v>
      </c>
      <c r="J92" s="385">
        <f aca="true" t="shared" si="6" ref="J92:J101">SUM(C92:I92)</f>
        <v>1431230</v>
      </c>
      <c r="K92" s="329">
        <v>78001</v>
      </c>
      <c r="L92" s="61">
        <v>130749</v>
      </c>
      <c r="M92" s="61">
        <v>170990</v>
      </c>
      <c r="N92" s="61">
        <v>313485</v>
      </c>
      <c r="O92" s="61" t="s">
        <v>13</v>
      </c>
      <c r="P92" s="61" t="s">
        <v>13</v>
      </c>
      <c r="Q92" s="61">
        <v>132983</v>
      </c>
      <c r="R92" s="61">
        <v>46201</v>
      </c>
      <c r="S92" s="61">
        <v>516595</v>
      </c>
      <c r="T92" s="384">
        <v>42226</v>
      </c>
      <c r="U92" s="386">
        <f t="shared" si="5"/>
        <v>1431230</v>
      </c>
    </row>
    <row r="93" spans="1:21" s="49" customFormat="1" ht="18.75" customHeight="1">
      <c r="A93" s="822"/>
      <c r="B93" s="288" t="s">
        <v>3</v>
      </c>
      <c r="C93" s="329">
        <v>1100490</v>
      </c>
      <c r="D93" s="61">
        <v>190107</v>
      </c>
      <c r="E93" s="61">
        <v>201122</v>
      </c>
      <c r="F93" s="61">
        <v>61403</v>
      </c>
      <c r="G93" s="61">
        <v>372595</v>
      </c>
      <c r="H93" s="61">
        <v>741</v>
      </c>
      <c r="I93" s="384">
        <v>1125</v>
      </c>
      <c r="J93" s="385">
        <f t="shared" si="6"/>
        <v>1927583</v>
      </c>
      <c r="K93" s="329">
        <v>103195</v>
      </c>
      <c r="L93" s="61">
        <v>180422</v>
      </c>
      <c r="M93" s="61">
        <v>227891</v>
      </c>
      <c r="N93" s="61">
        <v>418883</v>
      </c>
      <c r="O93" s="61" t="s">
        <v>13</v>
      </c>
      <c r="P93" s="61">
        <v>28</v>
      </c>
      <c r="Q93" s="61">
        <v>177476</v>
      </c>
      <c r="R93" s="61">
        <v>60592</v>
      </c>
      <c r="S93" s="61">
        <v>701685</v>
      </c>
      <c r="T93" s="384">
        <v>57411</v>
      </c>
      <c r="U93" s="386">
        <f t="shared" si="5"/>
        <v>1927583</v>
      </c>
    </row>
    <row r="94" spans="1:21" s="49" customFormat="1" ht="18.75" customHeight="1">
      <c r="A94" s="822"/>
      <c r="B94" s="288" t="s">
        <v>4</v>
      </c>
      <c r="C94" s="329">
        <v>1390512</v>
      </c>
      <c r="D94" s="61">
        <v>237954</v>
      </c>
      <c r="E94" s="61">
        <v>254044</v>
      </c>
      <c r="F94" s="61">
        <v>83357</v>
      </c>
      <c r="G94" s="61">
        <v>516534</v>
      </c>
      <c r="H94" s="61">
        <v>6713</v>
      </c>
      <c r="I94" s="384">
        <v>5001</v>
      </c>
      <c r="J94" s="385">
        <f t="shared" si="6"/>
        <v>2494115</v>
      </c>
      <c r="K94" s="329">
        <v>143330</v>
      </c>
      <c r="L94" s="61">
        <v>238363</v>
      </c>
      <c r="M94" s="61">
        <v>278992</v>
      </c>
      <c r="N94" s="61">
        <v>567245</v>
      </c>
      <c r="O94" s="61" t="s">
        <v>13</v>
      </c>
      <c r="P94" s="61">
        <v>200</v>
      </c>
      <c r="Q94" s="61">
        <v>221843</v>
      </c>
      <c r="R94" s="61">
        <v>75587</v>
      </c>
      <c r="S94" s="61">
        <v>894891</v>
      </c>
      <c r="T94" s="384">
        <v>73664</v>
      </c>
      <c r="U94" s="386">
        <f t="shared" si="5"/>
        <v>2494115</v>
      </c>
    </row>
    <row r="95" spans="1:21" s="49" customFormat="1" ht="18.75" customHeight="1">
      <c r="A95" s="822"/>
      <c r="B95" s="288" t="s">
        <v>5</v>
      </c>
      <c r="C95" s="329">
        <v>1669893</v>
      </c>
      <c r="D95" s="61">
        <v>285646</v>
      </c>
      <c r="E95" s="61">
        <v>306064</v>
      </c>
      <c r="F95" s="61">
        <v>98691</v>
      </c>
      <c r="G95" s="61">
        <v>574061</v>
      </c>
      <c r="H95" s="61">
        <v>7122</v>
      </c>
      <c r="I95" s="384">
        <v>6658</v>
      </c>
      <c r="J95" s="385">
        <f t="shared" si="6"/>
        <v>2948135</v>
      </c>
      <c r="K95" s="329">
        <v>170119</v>
      </c>
      <c r="L95" s="61">
        <v>290932</v>
      </c>
      <c r="M95" s="61">
        <v>329430</v>
      </c>
      <c r="N95" s="61">
        <v>634118</v>
      </c>
      <c r="O95" s="61" t="s">
        <v>13</v>
      </c>
      <c r="P95" s="61">
        <v>227</v>
      </c>
      <c r="Q95" s="61">
        <v>263870</v>
      </c>
      <c r="R95" s="61">
        <v>90376</v>
      </c>
      <c r="S95" s="61">
        <v>1080065</v>
      </c>
      <c r="T95" s="384">
        <v>88998</v>
      </c>
      <c r="U95" s="386">
        <f t="shared" si="5"/>
        <v>2948135</v>
      </c>
    </row>
    <row r="96" spans="1:21" s="49" customFormat="1" ht="18.75" customHeight="1">
      <c r="A96" s="822"/>
      <c r="B96" s="288" t="s">
        <v>6</v>
      </c>
      <c r="C96" s="329">
        <v>1963412</v>
      </c>
      <c r="D96" s="61">
        <v>335123</v>
      </c>
      <c r="E96" s="61">
        <v>361341</v>
      </c>
      <c r="F96" s="61">
        <v>118894</v>
      </c>
      <c r="G96" s="61">
        <v>627847</v>
      </c>
      <c r="H96" s="61">
        <v>7185</v>
      </c>
      <c r="I96" s="384">
        <v>6917</v>
      </c>
      <c r="J96" s="385">
        <f t="shared" si="6"/>
        <v>3420719</v>
      </c>
      <c r="K96" s="329">
        <v>202826</v>
      </c>
      <c r="L96" s="61">
        <v>344902</v>
      </c>
      <c r="M96" s="61">
        <v>388988</v>
      </c>
      <c r="N96" s="61">
        <v>691415</v>
      </c>
      <c r="O96" s="61" t="s">
        <v>13</v>
      </c>
      <c r="P96" s="61">
        <v>268</v>
      </c>
      <c r="Q96" s="61">
        <v>310728</v>
      </c>
      <c r="R96" s="61">
        <v>107698</v>
      </c>
      <c r="S96" s="61">
        <v>1268646</v>
      </c>
      <c r="T96" s="384">
        <v>105248</v>
      </c>
      <c r="U96" s="386">
        <f t="shared" si="5"/>
        <v>3420719</v>
      </c>
    </row>
    <row r="97" spans="1:21" s="49" customFormat="1" ht="18.75" customHeight="1">
      <c r="A97" s="822"/>
      <c r="B97" s="288" t="s">
        <v>7</v>
      </c>
      <c r="C97" s="329">
        <v>2241275</v>
      </c>
      <c r="D97" s="61">
        <v>385948</v>
      </c>
      <c r="E97" s="61">
        <v>404512</v>
      </c>
      <c r="F97" s="61">
        <v>130667</v>
      </c>
      <c r="G97" s="61">
        <v>764356</v>
      </c>
      <c r="H97" s="61">
        <v>7211</v>
      </c>
      <c r="I97" s="384">
        <v>7139</v>
      </c>
      <c r="J97" s="385">
        <f t="shared" si="6"/>
        <v>3941108</v>
      </c>
      <c r="K97" s="329">
        <v>230275</v>
      </c>
      <c r="L97" s="61">
        <v>393029</v>
      </c>
      <c r="M97" s="61">
        <v>444422</v>
      </c>
      <c r="N97" s="61">
        <v>826418</v>
      </c>
      <c r="O97" s="61" t="s">
        <v>13</v>
      </c>
      <c r="P97" s="61">
        <v>1290</v>
      </c>
      <c r="Q97" s="61">
        <v>356634</v>
      </c>
      <c r="R97" s="61">
        <v>127515</v>
      </c>
      <c r="S97" s="61">
        <v>1439989</v>
      </c>
      <c r="T97" s="384">
        <v>121536</v>
      </c>
      <c r="U97" s="386">
        <f t="shared" si="5"/>
        <v>3941108</v>
      </c>
    </row>
    <row r="98" spans="1:21" s="49" customFormat="1" ht="18.75" customHeight="1">
      <c r="A98" s="822"/>
      <c r="B98" s="288" t="s">
        <v>8</v>
      </c>
      <c r="C98" s="329">
        <v>2544959</v>
      </c>
      <c r="D98" s="61">
        <v>437463</v>
      </c>
      <c r="E98" s="61">
        <v>512442</v>
      </c>
      <c r="F98" s="61">
        <v>142509</v>
      </c>
      <c r="G98" s="61">
        <v>849132</v>
      </c>
      <c r="H98" s="61">
        <v>7225</v>
      </c>
      <c r="I98" s="384">
        <v>7179</v>
      </c>
      <c r="J98" s="385">
        <f t="shared" si="6"/>
        <v>4500909</v>
      </c>
      <c r="K98" s="329">
        <v>257119</v>
      </c>
      <c r="L98" s="61">
        <v>453839</v>
      </c>
      <c r="M98" s="61">
        <v>502032</v>
      </c>
      <c r="N98" s="61">
        <v>904033</v>
      </c>
      <c r="O98" s="61" t="s">
        <v>13</v>
      </c>
      <c r="P98" s="61">
        <v>1320</v>
      </c>
      <c r="Q98" s="61">
        <v>469546</v>
      </c>
      <c r="R98" s="61">
        <v>144093</v>
      </c>
      <c r="S98" s="61">
        <v>1630833</v>
      </c>
      <c r="T98" s="384">
        <v>138094</v>
      </c>
      <c r="U98" s="386">
        <f t="shared" si="5"/>
        <v>4500909</v>
      </c>
    </row>
    <row r="99" spans="1:21" s="49" customFormat="1" ht="18.75" customHeight="1">
      <c r="A99" s="822"/>
      <c r="B99" s="288" t="s">
        <v>9</v>
      </c>
      <c r="C99" s="329">
        <v>2833695</v>
      </c>
      <c r="D99" s="61">
        <v>486537</v>
      </c>
      <c r="E99" s="61">
        <v>569176</v>
      </c>
      <c r="F99" s="61">
        <v>160932</v>
      </c>
      <c r="G99" s="61">
        <v>1004388</v>
      </c>
      <c r="H99" s="61">
        <v>7262</v>
      </c>
      <c r="I99" s="384">
        <v>7261</v>
      </c>
      <c r="J99" s="385">
        <f t="shared" si="6"/>
        <v>5069251</v>
      </c>
      <c r="K99" s="329">
        <v>284755</v>
      </c>
      <c r="L99" s="61">
        <v>500848</v>
      </c>
      <c r="M99" s="61">
        <v>565262</v>
      </c>
      <c r="N99" s="61">
        <v>1050662</v>
      </c>
      <c r="O99" s="61" t="s">
        <v>13</v>
      </c>
      <c r="P99" s="61">
        <v>1574</v>
      </c>
      <c r="Q99" s="61">
        <v>523992</v>
      </c>
      <c r="R99" s="61">
        <v>160826</v>
      </c>
      <c r="S99" s="61">
        <v>1826870</v>
      </c>
      <c r="T99" s="384">
        <v>154462</v>
      </c>
      <c r="U99" s="386">
        <f t="shared" si="5"/>
        <v>5069251</v>
      </c>
    </row>
    <row r="100" spans="1:21" s="49" customFormat="1" ht="18.75" customHeight="1">
      <c r="A100" s="822"/>
      <c r="B100" s="288" t="s">
        <v>10</v>
      </c>
      <c r="C100" s="329">
        <v>3142114</v>
      </c>
      <c r="D100" s="61">
        <v>537361</v>
      </c>
      <c r="E100" s="61">
        <v>660336</v>
      </c>
      <c r="F100" s="61">
        <v>178476</v>
      </c>
      <c r="G100" s="61">
        <v>1281231</v>
      </c>
      <c r="H100" s="61">
        <v>7332</v>
      </c>
      <c r="I100" s="384">
        <v>7330</v>
      </c>
      <c r="J100" s="385">
        <f t="shared" si="6"/>
        <v>5814180</v>
      </c>
      <c r="K100" s="329">
        <v>312587</v>
      </c>
      <c r="L100" s="61">
        <v>557593</v>
      </c>
      <c r="M100" s="61">
        <v>627328</v>
      </c>
      <c r="N100" s="61">
        <v>1124977</v>
      </c>
      <c r="O100" s="61" t="s">
        <v>13</v>
      </c>
      <c r="P100" s="61">
        <v>2184</v>
      </c>
      <c r="Q100" s="61">
        <v>794226</v>
      </c>
      <c r="R100" s="61">
        <v>181117</v>
      </c>
      <c r="S100" s="61">
        <v>2042479</v>
      </c>
      <c r="T100" s="384">
        <v>171689</v>
      </c>
      <c r="U100" s="386">
        <f t="shared" si="5"/>
        <v>5814180</v>
      </c>
    </row>
    <row r="101" spans="1:21" s="49" customFormat="1" ht="18.75" customHeight="1" thickBot="1">
      <c r="A101" s="823"/>
      <c r="B101" s="289" t="s">
        <v>11</v>
      </c>
      <c r="C101" s="491">
        <v>3392371</v>
      </c>
      <c r="D101" s="492">
        <v>593054</v>
      </c>
      <c r="E101" s="492">
        <v>809318</v>
      </c>
      <c r="F101" s="492">
        <v>204497</v>
      </c>
      <c r="G101" s="492">
        <v>1582137</v>
      </c>
      <c r="H101" s="492">
        <v>7442</v>
      </c>
      <c r="I101" s="493">
        <v>7389</v>
      </c>
      <c r="J101" s="494">
        <f t="shared" si="6"/>
        <v>6596208</v>
      </c>
      <c r="K101" s="491">
        <v>350990</v>
      </c>
      <c r="L101" s="492">
        <v>627052</v>
      </c>
      <c r="M101" s="492">
        <v>688656</v>
      </c>
      <c r="N101" s="492">
        <v>1392898</v>
      </c>
      <c r="O101" s="492">
        <v>1874</v>
      </c>
      <c r="P101" s="492">
        <v>2503</v>
      </c>
      <c r="Q101" s="492">
        <v>889870</v>
      </c>
      <c r="R101" s="492">
        <v>195451</v>
      </c>
      <c r="S101" s="492">
        <v>2257702</v>
      </c>
      <c r="T101" s="493">
        <v>189212</v>
      </c>
      <c r="U101" s="495">
        <f t="shared" si="5"/>
        <v>6596208</v>
      </c>
    </row>
    <row r="102" spans="1:21" s="49" customFormat="1" ht="18.75" customHeight="1">
      <c r="A102" s="821">
        <v>2019</v>
      </c>
      <c r="B102" s="287" t="s">
        <v>0</v>
      </c>
      <c r="C102" s="363">
        <v>401341</v>
      </c>
      <c r="D102" s="362">
        <v>68957</v>
      </c>
      <c r="E102" s="362">
        <v>59063</v>
      </c>
      <c r="F102" s="362">
        <v>11620</v>
      </c>
      <c r="G102" s="63">
        <v>287329</v>
      </c>
      <c r="H102" s="63">
        <v>30000</v>
      </c>
      <c r="I102" s="64" t="s">
        <v>13</v>
      </c>
      <c r="J102" s="381">
        <f>SUM(C102:I102)</f>
        <v>858310</v>
      </c>
      <c r="K102" s="363">
        <v>33465</v>
      </c>
      <c r="L102" s="362">
        <v>72068</v>
      </c>
      <c r="M102" s="362">
        <v>70219</v>
      </c>
      <c r="N102" s="362">
        <v>222502</v>
      </c>
      <c r="O102" s="362" t="s">
        <v>13</v>
      </c>
      <c r="P102" s="63">
        <v>30000</v>
      </c>
      <c r="Q102" s="362">
        <v>183309</v>
      </c>
      <c r="R102" s="362">
        <v>23899</v>
      </c>
      <c r="S102" s="362">
        <v>205743</v>
      </c>
      <c r="T102" s="382">
        <v>17105</v>
      </c>
      <c r="U102" s="383">
        <f t="shared" si="5"/>
        <v>858310</v>
      </c>
    </row>
    <row r="103" spans="1:21" s="49" customFormat="1" ht="18.75" customHeight="1">
      <c r="A103" s="822"/>
      <c r="B103" s="288" t="s">
        <v>1</v>
      </c>
      <c r="C103" s="329">
        <v>742706</v>
      </c>
      <c r="D103" s="61">
        <v>127539</v>
      </c>
      <c r="E103" s="61">
        <v>144839</v>
      </c>
      <c r="F103" s="61">
        <v>35800</v>
      </c>
      <c r="G103" s="61">
        <v>302481</v>
      </c>
      <c r="H103" s="61">
        <v>30000</v>
      </c>
      <c r="I103" s="384" t="s">
        <v>13</v>
      </c>
      <c r="J103" s="385">
        <f>SUM(C103:I103)</f>
        <v>1383365</v>
      </c>
      <c r="K103" s="329">
        <v>67348</v>
      </c>
      <c r="L103" s="61">
        <v>137413</v>
      </c>
      <c r="M103" s="61">
        <v>150382</v>
      </c>
      <c r="N103" s="61">
        <v>259709</v>
      </c>
      <c r="O103" s="61" t="s">
        <v>13</v>
      </c>
      <c r="P103" s="61">
        <v>30000</v>
      </c>
      <c r="Q103" s="61">
        <v>264583</v>
      </c>
      <c r="R103" s="61">
        <v>41761</v>
      </c>
      <c r="S103" s="61">
        <v>395365</v>
      </c>
      <c r="T103" s="384">
        <v>36804</v>
      </c>
      <c r="U103" s="386">
        <f t="shared" si="5"/>
        <v>1383365</v>
      </c>
    </row>
    <row r="104" spans="1:21" s="49" customFormat="1" ht="18.75" customHeight="1">
      <c r="A104" s="822"/>
      <c r="B104" s="288" t="s">
        <v>2</v>
      </c>
      <c r="C104" s="329">
        <v>1076466</v>
      </c>
      <c r="D104" s="61">
        <v>184814</v>
      </c>
      <c r="E104" s="61">
        <v>223218</v>
      </c>
      <c r="F104" s="61">
        <v>53925</v>
      </c>
      <c r="G104" s="61">
        <v>358696</v>
      </c>
      <c r="H104" s="61">
        <v>30000</v>
      </c>
      <c r="I104" s="384" t="s">
        <v>13</v>
      </c>
      <c r="J104" s="385">
        <f aca="true" t="shared" si="7" ref="J104:J113">SUM(C104:I104)</f>
        <v>1927119</v>
      </c>
      <c r="K104" s="329">
        <v>98755</v>
      </c>
      <c r="L104" s="61">
        <v>198738</v>
      </c>
      <c r="M104" s="61">
        <v>214818</v>
      </c>
      <c r="N104" s="61">
        <v>332866</v>
      </c>
      <c r="O104" s="61" t="s">
        <v>13</v>
      </c>
      <c r="P104" s="61">
        <v>30000</v>
      </c>
      <c r="Q104" s="61">
        <v>355104</v>
      </c>
      <c r="R104" s="61">
        <v>59535</v>
      </c>
      <c r="S104" s="61">
        <v>581309</v>
      </c>
      <c r="T104" s="384">
        <v>55994</v>
      </c>
      <c r="U104" s="386">
        <f t="shared" si="5"/>
        <v>1927119</v>
      </c>
    </row>
    <row r="105" spans="1:21" s="49" customFormat="1" ht="18.75" customHeight="1">
      <c r="A105" s="822"/>
      <c r="B105" s="288" t="s">
        <v>3</v>
      </c>
      <c r="C105" s="329">
        <v>1421452</v>
      </c>
      <c r="D105" s="61">
        <v>240787</v>
      </c>
      <c r="E105" s="61">
        <v>314094</v>
      </c>
      <c r="F105" s="61">
        <v>82416</v>
      </c>
      <c r="G105" s="61">
        <v>485727</v>
      </c>
      <c r="H105" s="61">
        <v>30637</v>
      </c>
      <c r="I105" s="384">
        <v>2556</v>
      </c>
      <c r="J105" s="385">
        <f t="shared" si="7"/>
        <v>2577669</v>
      </c>
      <c r="K105" s="329">
        <v>139526</v>
      </c>
      <c r="L105" s="61">
        <v>258298</v>
      </c>
      <c r="M105" s="61">
        <v>285388</v>
      </c>
      <c r="N105" s="61">
        <v>386203</v>
      </c>
      <c r="O105" s="61" t="s">
        <v>13</v>
      </c>
      <c r="P105" s="61">
        <v>30000</v>
      </c>
      <c r="Q105" s="61">
        <v>526189</v>
      </c>
      <c r="R105" s="61">
        <v>77818</v>
      </c>
      <c r="S105" s="61">
        <v>798371</v>
      </c>
      <c r="T105" s="384">
        <v>75876</v>
      </c>
      <c r="U105" s="386">
        <f t="shared" si="5"/>
        <v>2577669</v>
      </c>
    </row>
    <row r="106" spans="1:21" s="49" customFormat="1" ht="18.75" customHeight="1">
      <c r="A106" s="822"/>
      <c r="B106" s="288" t="s">
        <v>4</v>
      </c>
      <c r="C106" s="329">
        <v>1786027</v>
      </c>
      <c r="D106" s="61">
        <v>301382</v>
      </c>
      <c r="E106" s="61">
        <v>398964</v>
      </c>
      <c r="F106" s="61">
        <v>100654</v>
      </c>
      <c r="G106" s="61">
        <v>527412</v>
      </c>
      <c r="H106" s="61">
        <v>31680</v>
      </c>
      <c r="I106" s="384">
        <v>6729</v>
      </c>
      <c r="J106" s="385">
        <f t="shared" si="7"/>
        <v>3152848</v>
      </c>
      <c r="K106" s="329">
        <v>172979</v>
      </c>
      <c r="L106" s="61">
        <v>332193</v>
      </c>
      <c r="M106" s="61">
        <v>354709</v>
      </c>
      <c r="N106" s="61">
        <v>450604</v>
      </c>
      <c r="O106" s="61" t="s">
        <v>13</v>
      </c>
      <c r="P106" s="61">
        <v>30047</v>
      </c>
      <c r="Q106" s="61">
        <v>615479</v>
      </c>
      <c r="R106" s="61">
        <v>98434</v>
      </c>
      <c r="S106" s="61">
        <v>1002679</v>
      </c>
      <c r="T106" s="384">
        <v>95724</v>
      </c>
      <c r="U106" s="386">
        <f t="shared" si="5"/>
        <v>3152848</v>
      </c>
    </row>
    <row r="107" spans="1:21" s="49" customFormat="1" ht="18.75" customHeight="1">
      <c r="A107" s="822"/>
      <c r="B107" s="288" t="s">
        <v>5</v>
      </c>
      <c r="C107" s="329">
        <v>2121156</v>
      </c>
      <c r="D107" s="61">
        <v>358640</v>
      </c>
      <c r="E107" s="61">
        <v>462355</v>
      </c>
      <c r="F107" s="61">
        <v>114876</v>
      </c>
      <c r="G107" s="61">
        <v>581506</v>
      </c>
      <c r="H107" s="61">
        <v>31804</v>
      </c>
      <c r="I107" s="384">
        <v>6878</v>
      </c>
      <c r="J107" s="385">
        <f t="shared" si="7"/>
        <v>3677215</v>
      </c>
      <c r="K107" s="329">
        <v>200526</v>
      </c>
      <c r="L107" s="61">
        <v>395097</v>
      </c>
      <c r="M107" s="61">
        <v>420081</v>
      </c>
      <c r="N107" s="61">
        <v>524130</v>
      </c>
      <c r="O107" s="61" t="s">
        <v>13</v>
      </c>
      <c r="P107" s="61">
        <v>30171</v>
      </c>
      <c r="Q107" s="61">
        <v>687009</v>
      </c>
      <c r="R107" s="61">
        <v>116373</v>
      </c>
      <c r="S107" s="61">
        <v>1188964</v>
      </c>
      <c r="T107" s="384">
        <v>114864</v>
      </c>
      <c r="U107" s="386">
        <f t="shared" si="5"/>
        <v>3677215</v>
      </c>
    </row>
    <row r="108" spans="1:21" s="49" customFormat="1" ht="18.75" customHeight="1">
      <c r="A108" s="822"/>
      <c r="B108" s="288" t="s">
        <v>6</v>
      </c>
      <c r="C108" s="329">
        <v>2486734</v>
      </c>
      <c r="D108" s="61">
        <v>418571</v>
      </c>
      <c r="E108" s="61">
        <v>566667</v>
      </c>
      <c r="F108" s="61">
        <v>134234</v>
      </c>
      <c r="G108" s="61">
        <v>823883</v>
      </c>
      <c r="H108" s="61">
        <v>31804</v>
      </c>
      <c r="I108" s="384">
        <v>6912</v>
      </c>
      <c r="J108" s="385">
        <f t="shared" si="7"/>
        <v>4468805</v>
      </c>
      <c r="K108" s="329">
        <v>238969</v>
      </c>
      <c r="L108" s="61">
        <v>465999</v>
      </c>
      <c r="M108" s="61">
        <v>501711</v>
      </c>
      <c r="N108" s="61">
        <v>665036</v>
      </c>
      <c r="O108" s="61" t="s">
        <v>13</v>
      </c>
      <c r="P108" s="61">
        <v>31061</v>
      </c>
      <c r="Q108" s="61">
        <v>891322</v>
      </c>
      <c r="R108" s="61">
        <v>138092</v>
      </c>
      <c r="S108" s="61">
        <v>1401591</v>
      </c>
      <c r="T108" s="384">
        <v>135024</v>
      </c>
      <c r="U108" s="386">
        <f t="shared" si="5"/>
        <v>4468805</v>
      </c>
    </row>
    <row r="109" spans="1:21" s="49" customFormat="1" ht="18.75" customHeight="1">
      <c r="A109" s="822"/>
      <c r="B109" s="288" t="s">
        <v>7</v>
      </c>
      <c r="C109" s="329">
        <v>2826316</v>
      </c>
      <c r="D109" s="61">
        <v>478466</v>
      </c>
      <c r="E109" s="61">
        <v>679884</v>
      </c>
      <c r="F109" s="61">
        <v>151564</v>
      </c>
      <c r="G109" s="61">
        <v>921958</v>
      </c>
      <c r="H109" s="61">
        <v>31804</v>
      </c>
      <c r="I109" s="384">
        <v>7195</v>
      </c>
      <c r="J109" s="385">
        <f t="shared" si="7"/>
        <v>5097187</v>
      </c>
      <c r="K109" s="329">
        <v>268583</v>
      </c>
      <c r="L109" s="61">
        <v>539608</v>
      </c>
      <c r="M109" s="61">
        <v>586754</v>
      </c>
      <c r="N109" s="61">
        <v>760239</v>
      </c>
      <c r="O109" s="61" t="s">
        <v>13</v>
      </c>
      <c r="P109" s="61">
        <v>31791</v>
      </c>
      <c r="Q109" s="61">
        <v>1023146</v>
      </c>
      <c r="R109" s="61">
        <v>161484</v>
      </c>
      <c r="S109" s="61">
        <v>1569108</v>
      </c>
      <c r="T109" s="384">
        <v>156474</v>
      </c>
      <c r="U109" s="386">
        <f t="shared" si="5"/>
        <v>5097187</v>
      </c>
    </row>
    <row r="110" spans="1:21" s="49" customFormat="1" ht="18.75" customHeight="1">
      <c r="A110" s="822"/>
      <c r="B110" s="288" t="s">
        <v>8</v>
      </c>
      <c r="C110" s="329">
        <v>3200172</v>
      </c>
      <c r="D110" s="61">
        <v>541389</v>
      </c>
      <c r="E110" s="61">
        <v>761292</v>
      </c>
      <c r="F110" s="61">
        <v>167941</v>
      </c>
      <c r="G110" s="61">
        <v>979729</v>
      </c>
      <c r="H110" s="61">
        <v>31853</v>
      </c>
      <c r="I110" s="384">
        <v>7811</v>
      </c>
      <c r="J110" s="385">
        <f t="shared" si="7"/>
        <v>5690187</v>
      </c>
      <c r="K110" s="329">
        <v>302997</v>
      </c>
      <c r="L110" s="61">
        <v>623599</v>
      </c>
      <c r="M110" s="61">
        <v>666684</v>
      </c>
      <c r="N110" s="61">
        <v>836745</v>
      </c>
      <c r="O110" s="61" t="s">
        <v>13</v>
      </c>
      <c r="P110" s="61">
        <v>31915</v>
      </c>
      <c r="Q110" s="61">
        <v>1109385</v>
      </c>
      <c r="R110" s="61">
        <v>181543</v>
      </c>
      <c r="S110" s="61">
        <v>1758766</v>
      </c>
      <c r="T110" s="384">
        <v>178553</v>
      </c>
      <c r="U110" s="386">
        <f t="shared" si="5"/>
        <v>5690187</v>
      </c>
    </row>
    <row r="111" spans="1:21" s="49" customFormat="1" ht="18.75" customHeight="1">
      <c r="A111" s="822"/>
      <c r="B111" s="288" t="s">
        <v>9</v>
      </c>
      <c r="C111" s="329">
        <v>3573372</v>
      </c>
      <c r="D111" s="61">
        <v>602775</v>
      </c>
      <c r="E111" s="61">
        <v>851787</v>
      </c>
      <c r="F111" s="61">
        <v>190101</v>
      </c>
      <c r="G111" s="61">
        <v>1128971</v>
      </c>
      <c r="H111" s="61">
        <v>32005</v>
      </c>
      <c r="I111" s="384">
        <v>8180</v>
      </c>
      <c r="J111" s="385">
        <f t="shared" si="7"/>
        <v>6387191</v>
      </c>
      <c r="K111" s="329">
        <v>335111</v>
      </c>
      <c r="L111" s="61">
        <v>698617</v>
      </c>
      <c r="M111" s="61">
        <v>744606</v>
      </c>
      <c r="N111" s="61">
        <v>902400</v>
      </c>
      <c r="O111" s="61" t="s">
        <v>13</v>
      </c>
      <c r="P111" s="61">
        <v>32039</v>
      </c>
      <c r="Q111" s="61">
        <v>1299032</v>
      </c>
      <c r="R111" s="61">
        <v>201542</v>
      </c>
      <c r="S111" s="61">
        <v>1973715</v>
      </c>
      <c r="T111" s="384">
        <v>200129</v>
      </c>
      <c r="U111" s="386">
        <f t="shared" si="5"/>
        <v>6387191</v>
      </c>
    </row>
    <row r="112" spans="1:21" s="49" customFormat="1" ht="18.75" customHeight="1">
      <c r="A112" s="822"/>
      <c r="B112" s="288" t="s">
        <v>10</v>
      </c>
      <c r="C112" s="329">
        <v>3945871</v>
      </c>
      <c r="D112" s="61">
        <v>663078</v>
      </c>
      <c r="E112" s="61">
        <v>947935</v>
      </c>
      <c r="F112" s="61">
        <v>208054</v>
      </c>
      <c r="G112" s="61">
        <v>1235456</v>
      </c>
      <c r="H112" s="61">
        <v>32150</v>
      </c>
      <c r="I112" s="384">
        <v>8740</v>
      </c>
      <c r="J112" s="385">
        <f t="shared" si="7"/>
        <v>7041284</v>
      </c>
      <c r="K112" s="329">
        <v>372155</v>
      </c>
      <c r="L112" s="61">
        <v>776070</v>
      </c>
      <c r="M112" s="61">
        <v>821921</v>
      </c>
      <c r="N112" s="61">
        <v>1012643</v>
      </c>
      <c r="O112" s="61" t="s">
        <v>13</v>
      </c>
      <c r="P112" s="61">
        <v>32925</v>
      </c>
      <c r="Q112" s="61">
        <v>1390277</v>
      </c>
      <c r="R112" s="61">
        <v>222426</v>
      </c>
      <c r="S112" s="61">
        <v>2190660</v>
      </c>
      <c r="T112" s="384">
        <v>222207</v>
      </c>
      <c r="U112" s="386">
        <f t="shared" si="5"/>
        <v>7041284</v>
      </c>
    </row>
    <row r="113" spans="1:21" s="49" customFormat="1" ht="18.75" customHeight="1" thickBot="1">
      <c r="A113" s="823"/>
      <c r="B113" s="289" t="s">
        <v>11</v>
      </c>
      <c r="C113" s="491">
        <v>4247933</v>
      </c>
      <c r="D113" s="492">
        <v>727443</v>
      </c>
      <c r="E113" s="492">
        <v>1131372</v>
      </c>
      <c r="F113" s="492">
        <v>230153</v>
      </c>
      <c r="G113" s="492">
        <v>1450284</v>
      </c>
      <c r="H113" s="492">
        <v>37181</v>
      </c>
      <c r="I113" s="493">
        <v>9291</v>
      </c>
      <c r="J113" s="494">
        <f t="shared" si="7"/>
        <v>7833657</v>
      </c>
      <c r="K113" s="491">
        <v>410077</v>
      </c>
      <c r="L113" s="492">
        <v>894555</v>
      </c>
      <c r="M113" s="492">
        <v>903034</v>
      </c>
      <c r="N113" s="492">
        <v>1226952</v>
      </c>
      <c r="O113" s="492">
        <v>2491</v>
      </c>
      <c r="P113" s="492">
        <v>35708</v>
      </c>
      <c r="Q113" s="492">
        <v>1465854</v>
      </c>
      <c r="R113" s="492">
        <v>237800</v>
      </c>
      <c r="S113" s="492">
        <v>2412222</v>
      </c>
      <c r="T113" s="493">
        <v>244964</v>
      </c>
      <c r="U113" s="495">
        <f t="shared" si="5"/>
        <v>7833657</v>
      </c>
    </row>
    <row r="114" spans="1:21" s="49" customFormat="1" ht="18.75" customHeight="1">
      <c r="A114" s="821">
        <v>2020</v>
      </c>
      <c r="B114" s="287" t="s">
        <v>0</v>
      </c>
      <c r="C114" s="363">
        <v>513426</v>
      </c>
      <c r="D114" s="362">
        <v>84811</v>
      </c>
      <c r="E114" s="362">
        <v>71798</v>
      </c>
      <c r="F114" s="362">
        <v>15306</v>
      </c>
      <c r="G114" s="63">
        <v>312810</v>
      </c>
      <c r="H114" s="63" t="s">
        <v>13</v>
      </c>
      <c r="I114" s="64">
        <v>1066</v>
      </c>
      <c r="J114" s="381">
        <f>SUM(C114:I114)</f>
        <v>999217</v>
      </c>
      <c r="K114" s="363">
        <v>43391</v>
      </c>
      <c r="L114" s="362">
        <v>102519</v>
      </c>
      <c r="M114" s="362">
        <v>108256</v>
      </c>
      <c r="N114" s="362">
        <v>248590</v>
      </c>
      <c r="O114" s="362" t="s">
        <v>13</v>
      </c>
      <c r="P114" s="63" t="s">
        <v>13</v>
      </c>
      <c r="Q114" s="362">
        <v>208497</v>
      </c>
      <c r="R114" s="362">
        <v>27309</v>
      </c>
      <c r="S114" s="362">
        <v>238097</v>
      </c>
      <c r="T114" s="382">
        <v>22558</v>
      </c>
      <c r="U114" s="383">
        <f t="shared" si="5"/>
        <v>999217</v>
      </c>
    </row>
    <row r="115" spans="1:21" s="49" customFormat="1" ht="18.75" customHeight="1">
      <c r="A115" s="822"/>
      <c r="B115" s="288" t="s">
        <v>1</v>
      </c>
      <c r="C115" s="329">
        <v>901874</v>
      </c>
      <c r="D115" s="61">
        <v>151602</v>
      </c>
      <c r="E115" s="61">
        <v>188788</v>
      </c>
      <c r="F115" s="61">
        <v>43488</v>
      </c>
      <c r="G115" s="61">
        <v>351347</v>
      </c>
      <c r="H115" s="61" t="s">
        <v>13</v>
      </c>
      <c r="I115" s="384">
        <v>1066</v>
      </c>
      <c r="J115" s="385">
        <f>SUM(C115:I115)</f>
        <v>1638165</v>
      </c>
      <c r="K115" s="329">
        <v>81994</v>
      </c>
      <c r="L115" s="61">
        <v>188903</v>
      </c>
      <c r="M115" s="61">
        <v>199109</v>
      </c>
      <c r="N115" s="61">
        <v>309124</v>
      </c>
      <c r="O115" s="61" t="s">
        <v>13</v>
      </c>
      <c r="P115" s="61" t="s">
        <v>13</v>
      </c>
      <c r="Q115" s="61">
        <v>310806</v>
      </c>
      <c r="R115" s="61">
        <v>47197</v>
      </c>
      <c r="S115" s="61">
        <v>455848</v>
      </c>
      <c r="T115" s="384">
        <v>45184</v>
      </c>
      <c r="U115" s="386">
        <f t="shared" si="5"/>
        <v>1638165</v>
      </c>
    </row>
    <row r="116" spans="1:21" s="49" customFormat="1" ht="18.75" customHeight="1">
      <c r="A116" s="822"/>
      <c r="B116" s="288" t="s">
        <v>2</v>
      </c>
      <c r="C116" s="329">
        <v>1299374</v>
      </c>
      <c r="D116" s="61">
        <v>220883</v>
      </c>
      <c r="E116" s="61">
        <v>293781</v>
      </c>
      <c r="F116" s="61">
        <v>61952</v>
      </c>
      <c r="G116" s="61">
        <v>382861</v>
      </c>
      <c r="H116" s="61">
        <v>11</v>
      </c>
      <c r="I116" s="384">
        <v>1066</v>
      </c>
      <c r="J116" s="385">
        <f aca="true" t="shared" si="8" ref="J116:J125">SUM(C116:I116)</f>
        <v>2259928</v>
      </c>
      <c r="K116" s="329">
        <v>114404</v>
      </c>
      <c r="L116" s="61">
        <v>278264</v>
      </c>
      <c r="M116" s="61">
        <v>281235</v>
      </c>
      <c r="N116" s="61">
        <v>358840</v>
      </c>
      <c r="O116" s="61" t="s">
        <v>13</v>
      </c>
      <c r="P116" s="61">
        <v>460</v>
      </c>
      <c r="Q116" s="61">
        <v>411767</v>
      </c>
      <c r="R116" s="61">
        <v>67318</v>
      </c>
      <c r="S116" s="61">
        <v>679670</v>
      </c>
      <c r="T116" s="384">
        <v>67970</v>
      </c>
      <c r="U116" s="386">
        <f t="shared" si="5"/>
        <v>2259928</v>
      </c>
    </row>
    <row r="117" spans="1:21" s="49" customFormat="1" ht="18.75" customHeight="1">
      <c r="A117" s="822"/>
      <c r="B117" s="288" t="s">
        <v>3</v>
      </c>
      <c r="C117" s="329">
        <v>1709718</v>
      </c>
      <c r="D117" s="61">
        <v>285978</v>
      </c>
      <c r="E117" s="61">
        <v>385459</v>
      </c>
      <c r="F117" s="61">
        <v>88266</v>
      </c>
      <c r="G117" s="61">
        <v>533508</v>
      </c>
      <c r="H117" s="61">
        <v>36</v>
      </c>
      <c r="I117" s="384">
        <v>1166</v>
      </c>
      <c r="J117" s="385">
        <f t="shared" si="8"/>
        <v>3004131</v>
      </c>
      <c r="K117" s="329">
        <v>156067</v>
      </c>
      <c r="L117" s="61">
        <v>357313</v>
      </c>
      <c r="M117" s="61">
        <v>369533</v>
      </c>
      <c r="N117" s="61">
        <v>425351</v>
      </c>
      <c r="O117" s="61" t="s">
        <v>13</v>
      </c>
      <c r="P117" s="61">
        <v>493</v>
      </c>
      <c r="Q117" s="61">
        <v>612680</v>
      </c>
      <c r="R117" s="61">
        <v>87854</v>
      </c>
      <c r="S117" s="61">
        <v>903862</v>
      </c>
      <c r="T117" s="384">
        <v>90978</v>
      </c>
      <c r="U117" s="386">
        <f t="shared" si="5"/>
        <v>3004131</v>
      </c>
    </row>
    <row r="118" spans="1:21" s="49" customFormat="1" ht="18.75" customHeight="1">
      <c r="A118" s="822"/>
      <c r="B118" s="288" t="s">
        <v>4</v>
      </c>
      <c r="C118" s="329">
        <v>2120458</v>
      </c>
      <c r="D118" s="61">
        <v>355423</v>
      </c>
      <c r="E118" s="61">
        <v>455428</v>
      </c>
      <c r="F118" s="61">
        <v>108376</v>
      </c>
      <c r="G118" s="61">
        <v>633695</v>
      </c>
      <c r="H118" s="61">
        <v>36</v>
      </c>
      <c r="I118" s="384">
        <v>1334</v>
      </c>
      <c r="J118" s="385">
        <f t="shared" si="8"/>
        <v>3674750</v>
      </c>
      <c r="K118" s="329">
        <v>187810</v>
      </c>
      <c r="L118" s="61">
        <v>458252</v>
      </c>
      <c r="M118" s="61">
        <v>451798</v>
      </c>
      <c r="N118" s="61">
        <v>551173</v>
      </c>
      <c r="O118" s="61" t="s">
        <v>13</v>
      </c>
      <c r="P118" s="61">
        <v>1973</v>
      </c>
      <c r="Q118" s="61">
        <v>707257</v>
      </c>
      <c r="R118" s="61">
        <v>107994</v>
      </c>
      <c r="S118" s="61">
        <v>1093597</v>
      </c>
      <c r="T118" s="384">
        <v>114896</v>
      </c>
      <c r="U118" s="386">
        <f t="shared" si="5"/>
        <v>3674750</v>
      </c>
    </row>
    <row r="119" spans="1:21" s="49" customFormat="1" ht="18.75" customHeight="1">
      <c r="A119" s="822"/>
      <c r="B119" s="288" t="s">
        <v>5</v>
      </c>
      <c r="C119" s="329">
        <v>2508280</v>
      </c>
      <c r="D119" s="61">
        <v>421728</v>
      </c>
      <c r="E119" s="61">
        <v>529457</v>
      </c>
      <c r="F119" s="61">
        <v>128614</v>
      </c>
      <c r="G119" s="61">
        <v>778885</v>
      </c>
      <c r="H119" s="61">
        <v>56</v>
      </c>
      <c r="I119" s="384">
        <v>1388</v>
      </c>
      <c r="J119" s="385">
        <f t="shared" si="8"/>
        <v>4368408</v>
      </c>
      <c r="K119" s="329">
        <v>219244</v>
      </c>
      <c r="L119" s="61">
        <v>549138</v>
      </c>
      <c r="M119" s="61">
        <v>533579</v>
      </c>
      <c r="N119" s="61">
        <v>714169</v>
      </c>
      <c r="O119" s="61" t="s">
        <v>13</v>
      </c>
      <c r="P119" s="61">
        <v>3189</v>
      </c>
      <c r="Q119" s="61">
        <v>799382</v>
      </c>
      <c r="R119" s="61">
        <v>127492</v>
      </c>
      <c r="S119" s="61">
        <v>1283452</v>
      </c>
      <c r="T119" s="384">
        <v>138763</v>
      </c>
      <c r="U119" s="386">
        <f t="shared" si="5"/>
        <v>4368408</v>
      </c>
    </row>
    <row r="120" spans="1:21" s="49" customFormat="1" ht="18.75" customHeight="1">
      <c r="A120" s="822"/>
      <c r="B120" s="288" t="s">
        <v>6</v>
      </c>
      <c r="C120" s="329">
        <v>2948714</v>
      </c>
      <c r="D120" s="61">
        <v>491186</v>
      </c>
      <c r="E120" s="61">
        <v>615828</v>
      </c>
      <c r="F120" s="61">
        <v>164164</v>
      </c>
      <c r="G120" s="61">
        <v>1030511</v>
      </c>
      <c r="H120" s="61">
        <v>76</v>
      </c>
      <c r="I120" s="384">
        <v>1628</v>
      </c>
      <c r="J120" s="385">
        <f t="shared" si="8"/>
        <v>5252107</v>
      </c>
      <c r="K120" s="329">
        <v>255376</v>
      </c>
      <c r="L120" s="61">
        <v>649664</v>
      </c>
      <c r="M120" s="61">
        <v>621701</v>
      </c>
      <c r="N120" s="61">
        <v>855354</v>
      </c>
      <c r="O120" s="61" t="s">
        <v>13</v>
      </c>
      <c r="P120" s="61">
        <v>4665</v>
      </c>
      <c r="Q120" s="61">
        <v>1027096</v>
      </c>
      <c r="R120" s="61">
        <v>149189</v>
      </c>
      <c r="S120" s="61">
        <v>1510444</v>
      </c>
      <c r="T120" s="384">
        <v>178618</v>
      </c>
      <c r="U120" s="386">
        <f t="shared" si="5"/>
        <v>5252107</v>
      </c>
    </row>
    <row r="121" spans="1:21" s="49" customFormat="1" ht="18.75" customHeight="1">
      <c r="A121" s="822"/>
      <c r="B121" s="288" t="s">
        <v>7</v>
      </c>
      <c r="C121" s="329">
        <v>3342110</v>
      </c>
      <c r="D121" s="61">
        <v>558757</v>
      </c>
      <c r="E121" s="61">
        <v>696328</v>
      </c>
      <c r="F121" s="61">
        <v>167709</v>
      </c>
      <c r="G121" s="61">
        <v>1063615</v>
      </c>
      <c r="H121" s="61">
        <v>76</v>
      </c>
      <c r="I121" s="384">
        <v>1688</v>
      </c>
      <c r="J121" s="385">
        <f t="shared" si="8"/>
        <v>5830283</v>
      </c>
      <c r="K121" s="329">
        <v>285464</v>
      </c>
      <c r="L121" s="61">
        <v>741308</v>
      </c>
      <c r="M121" s="61">
        <v>708760</v>
      </c>
      <c r="N121" s="61">
        <v>900291</v>
      </c>
      <c r="O121" s="61" t="s">
        <v>13</v>
      </c>
      <c r="P121" s="61">
        <v>6031</v>
      </c>
      <c r="Q121" s="61">
        <v>1129866</v>
      </c>
      <c r="R121" s="61">
        <v>170982</v>
      </c>
      <c r="S121" s="61">
        <v>1699322</v>
      </c>
      <c r="T121" s="384">
        <v>188259</v>
      </c>
      <c r="U121" s="386">
        <f t="shared" si="5"/>
        <v>5830283</v>
      </c>
    </row>
    <row r="122" spans="1:21" s="49" customFormat="1" ht="18.75" customHeight="1">
      <c r="A122" s="822"/>
      <c r="B122" s="288" t="s">
        <v>8</v>
      </c>
      <c r="C122" s="329">
        <v>3780211</v>
      </c>
      <c r="D122" s="61">
        <v>629779</v>
      </c>
      <c r="E122" s="61">
        <v>787804</v>
      </c>
      <c r="F122" s="61">
        <v>190612</v>
      </c>
      <c r="G122" s="61">
        <v>1160377</v>
      </c>
      <c r="H122" s="61">
        <v>182</v>
      </c>
      <c r="I122" s="384">
        <v>2007</v>
      </c>
      <c r="J122" s="385">
        <f t="shared" si="8"/>
        <v>6550972</v>
      </c>
      <c r="K122" s="329">
        <v>318649</v>
      </c>
      <c r="L122" s="61">
        <v>841481</v>
      </c>
      <c r="M122" s="61">
        <v>800190</v>
      </c>
      <c r="N122" s="61">
        <v>1014526</v>
      </c>
      <c r="O122" s="61" t="s">
        <v>13</v>
      </c>
      <c r="P122" s="61">
        <v>7379</v>
      </c>
      <c r="Q122" s="61">
        <v>1234073</v>
      </c>
      <c r="R122" s="61">
        <v>192870</v>
      </c>
      <c r="S122" s="61">
        <v>1928181</v>
      </c>
      <c r="T122" s="384">
        <v>213623</v>
      </c>
      <c r="U122" s="386">
        <f t="shared" si="5"/>
        <v>6550972</v>
      </c>
    </row>
    <row r="123" spans="1:21" s="49" customFormat="1" ht="18.75" customHeight="1">
      <c r="A123" s="822"/>
      <c r="B123" s="288" t="s">
        <v>9</v>
      </c>
      <c r="C123" s="329">
        <v>4187203</v>
      </c>
      <c r="D123" s="61">
        <v>697649</v>
      </c>
      <c r="E123" s="61">
        <v>873603</v>
      </c>
      <c r="F123" s="61">
        <v>211046</v>
      </c>
      <c r="G123" s="61">
        <v>1355234</v>
      </c>
      <c r="H123" s="61">
        <v>1115</v>
      </c>
      <c r="I123" s="384">
        <v>4974</v>
      </c>
      <c r="J123" s="385">
        <f t="shared" si="8"/>
        <v>7330824</v>
      </c>
      <c r="K123" s="329">
        <v>353304</v>
      </c>
      <c r="L123" s="61">
        <v>943468</v>
      </c>
      <c r="M123" s="61">
        <v>887504</v>
      </c>
      <c r="N123" s="61">
        <v>1079596</v>
      </c>
      <c r="O123" s="61" t="s">
        <v>13</v>
      </c>
      <c r="P123" s="61">
        <v>9234</v>
      </c>
      <c r="Q123" s="61">
        <v>1476526</v>
      </c>
      <c r="R123" s="61">
        <v>215327</v>
      </c>
      <c r="S123" s="61">
        <v>2128102</v>
      </c>
      <c r="T123" s="384">
        <v>237763</v>
      </c>
      <c r="U123" s="386">
        <f t="shared" si="5"/>
        <v>7330824</v>
      </c>
    </row>
    <row r="124" spans="1:21" s="49" customFormat="1" ht="18.75" customHeight="1">
      <c r="A124" s="822"/>
      <c r="B124" s="288" t="s">
        <v>10</v>
      </c>
      <c r="C124" s="329">
        <v>4608054</v>
      </c>
      <c r="D124" s="61">
        <v>766632</v>
      </c>
      <c r="E124" s="61">
        <v>972829</v>
      </c>
      <c r="F124" s="61">
        <v>232645</v>
      </c>
      <c r="G124" s="61">
        <v>1481435</v>
      </c>
      <c r="H124" s="61">
        <v>3145</v>
      </c>
      <c r="I124" s="384">
        <v>7351</v>
      </c>
      <c r="J124" s="385">
        <f t="shared" si="8"/>
        <v>8072091</v>
      </c>
      <c r="K124" s="329">
        <v>390306</v>
      </c>
      <c r="L124" s="61">
        <v>1041970</v>
      </c>
      <c r="M124" s="61">
        <v>982503</v>
      </c>
      <c r="N124" s="61">
        <v>1210710</v>
      </c>
      <c r="O124" s="61" t="s">
        <v>13</v>
      </c>
      <c r="P124" s="61">
        <v>11088</v>
      </c>
      <c r="Q124" s="61">
        <v>1575490</v>
      </c>
      <c r="R124" s="61">
        <v>237523</v>
      </c>
      <c r="S124" s="61">
        <v>2360819</v>
      </c>
      <c r="T124" s="384">
        <v>261682</v>
      </c>
      <c r="U124" s="386">
        <f t="shared" si="5"/>
        <v>8072091</v>
      </c>
    </row>
    <row r="125" spans="1:21" s="49" customFormat="1" ht="18.75" customHeight="1" thickBot="1">
      <c r="A125" s="823"/>
      <c r="B125" s="289" t="s">
        <v>11</v>
      </c>
      <c r="C125" s="491">
        <v>4934935</v>
      </c>
      <c r="D125" s="492">
        <v>838576</v>
      </c>
      <c r="E125" s="492">
        <v>1167827</v>
      </c>
      <c r="F125" s="492">
        <v>256917</v>
      </c>
      <c r="G125" s="492">
        <v>1791062</v>
      </c>
      <c r="H125" s="492">
        <v>11519</v>
      </c>
      <c r="I125" s="493">
        <v>8133</v>
      </c>
      <c r="J125" s="494">
        <f t="shared" si="8"/>
        <v>9008969</v>
      </c>
      <c r="K125" s="491">
        <v>432758</v>
      </c>
      <c r="L125" s="492">
        <v>1176271</v>
      </c>
      <c r="M125" s="492">
        <v>1076451</v>
      </c>
      <c r="N125" s="492">
        <v>1504339</v>
      </c>
      <c r="O125" s="492">
        <v>3505</v>
      </c>
      <c r="P125" s="492">
        <v>15608</v>
      </c>
      <c r="Q125" s="492">
        <v>1667442</v>
      </c>
      <c r="R125" s="492">
        <v>258946</v>
      </c>
      <c r="S125" s="492">
        <v>2586615</v>
      </c>
      <c r="T125" s="493">
        <v>287034</v>
      </c>
      <c r="U125" s="495">
        <f t="shared" si="5"/>
        <v>9008969</v>
      </c>
    </row>
    <row r="126" spans="1:21" ht="14.25" customHeight="1" thickTop="1">
      <c r="A126" s="728"/>
      <c r="B126" s="728"/>
      <c r="C126" s="728"/>
      <c r="D126" s="728"/>
      <c r="E126" s="728"/>
      <c r="F126" s="728"/>
      <c r="G126" s="728"/>
      <c r="H126" s="728"/>
      <c r="I126" s="728"/>
      <c r="J126" s="728"/>
      <c r="K126" s="728"/>
      <c r="L126" s="728"/>
      <c r="M126" s="728"/>
      <c r="N126" s="728"/>
      <c r="O126" s="728"/>
      <c r="P126" s="728"/>
      <c r="Q126" s="728"/>
      <c r="R126" s="728"/>
      <c r="S126" s="728"/>
      <c r="T126" s="728"/>
      <c r="U126" s="728"/>
    </row>
    <row r="127" spans="1:10" s="119" customFormat="1" ht="14.25" customHeight="1">
      <c r="A127" s="741" t="s">
        <v>242</v>
      </c>
      <c r="B127" s="741"/>
      <c r="C127" s="741"/>
      <c r="D127" s="741"/>
      <c r="E127" s="741"/>
      <c r="F127" s="741"/>
      <c r="G127" s="741"/>
      <c r="H127" s="741"/>
      <c r="I127" s="741"/>
      <c r="J127" s="741"/>
    </row>
    <row r="128" spans="1:21" ht="14.25" customHeight="1">
      <c r="A128" s="761" t="s">
        <v>354</v>
      </c>
      <c r="B128" s="761"/>
      <c r="C128" s="761"/>
      <c r="D128" s="761"/>
      <c r="E128" s="761"/>
      <c r="F128" s="761"/>
      <c r="G128" s="761"/>
      <c r="H128" s="761"/>
      <c r="I128" s="761"/>
      <c r="J128" s="761"/>
      <c r="K128"/>
      <c r="L128"/>
      <c r="M128"/>
      <c r="N128"/>
      <c r="O128"/>
      <c r="P128"/>
      <c r="Q128"/>
      <c r="R128"/>
      <c r="S128"/>
      <c r="T128"/>
      <c r="U128"/>
    </row>
    <row r="129" spans="1:21" ht="14.25" customHeight="1">
      <c r="A129" s="761" t="s">
        <v>355</v>
      </c>
      <c r="B129" s="761"/>
      <c r="C129" s="761"/>
      <c r="D129" s="761"/>
      <c r="E129" s="761"/>
      <c r="F129" s="761"/>
      <c r="G129" s="761"/>
      <c r="H129" s="761"/>
      <c r="I129" s="761"/>
      <c r="J129" s="761"/>
      <c r="K129" s="761"/>
      <c r="L129" s="761"/>
      <c r="M129" s="761"/>
      <c r="N129" s="761"/>
      <c r="O129"/>
      <c r="P129"/>
      <c r="Q129"/>
      <c r="R129"/>
      <c r="S129"/>
      <c r="T129"/>
      <c r="U129"/>
    </row>
    <row r="130" spans="1:10" ht="14.25" customHeight="1">
      <c r="A130" s="761" t="s">
        <v>16</v>
      </c>
      <c r="B130" s="761"/>
      <c r="C130" s="761"/>
      <c r="D130" s="761"/>
      <c r="E130" s="761"/>
      <c r="F130" s="761"/>
      <c r="G130" s="761"/>
      <c r="H130" s="761"/>
      <c r="I130" s="761"/>
      <c r="J130" s="761"/>
    </row>
    <row r="131" spans="6:21" ht="12.75"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6:21" ht="20.25" customHeight="1">
      <c r="F132"/>
      <c r="G132"/>
      <c r="H132"/>
      <c r="I132" s="760" t="s">
        <v>34</v>
      </c>
      <c r="J132" s="760"/>
      <c r="K132"/>
      <c r="U132"/>
    </row>
    <row r="133" spans="6:21" ht="12.75"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8:21" ht="12.75">
      <c r="H134" s="68"/>
      <c r="U134"/>
    </row>
    <row r="135" ht="12.75">
      <c r="U135"/>
    </row>
    <row r="137" spans="16:21" ht="12.75">
      <c r="P137"/>
      <c r="Q137"/>
      <c r="R137"/>
      <c r="S137"/>
      <c r="T137"/>
      <c r="U137"/>
    </row>
    <row r="138" spans="17:21" ht="12.75">
      <c r="Q138"/>
      <c r="R138"/>
      <c r="S138"/>
      <c r="T138"/>
      <c r="U138"/>
    </row>
  </sheetData>
  <sheetProtection/>
  <mergeCells count="24">
    <mergeCell ref="A128:J128"/>
    <mergeCell ref="A129:N129"/>
    <mergeCell ref="A130:J130"/>
    <mergeCell ref="I132:J132"/>
    <mergeCell ref="A90:A101"/>
    <mergeCell ref="A102:A113"/>
    <mergeCell ref="A114:A125"/>
    <mergeCell ref="A126:U126"/>
    <mergeCell ref="A127:J127"/>
    <mergeCell ref="A18:A29"/>
    <mergeCell ref="A30:A41"/>
    <mergeCell ref="A42:A53"/>
    <mergeCell ref="A54:A65"/>
    <mergeCell ref="A66:A77"/>
    <mergeCell ref="A78:A89"/>
    <mergeCell ref="A6:A17"/>
    <mergeCell ref="A2:U2"/>
    <mergeCell ref="A3:U3"/>
    <mergeCell ref="A4:A5"/>
    <mergeCell ref="B4:B5"/>
    <mergeCell ref="C4:I4"/>
    <mergeCell ref="J4:J5"/>
    <mergeCell ref="K4:T4"/>
    <mergeCell ref="U4:U5"/>
  </mergeCells>
  <hyperlinks>
    <hyperlink ref="A1" r:id="rId1" display="http://kayham.erciyes.edu.tr/"/>
  </hyperlinks>
  <printOptions/>
  <pageMargins left="0.23" right="0.37" top="0.7" bottom="0.42" header="0.5" footer="0.3"/>
  <pageSetup horizontalDpi="600" verticalDpi="600" orientation="landscape" paperSize="9" scale="41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13.28125" style="0" customWidth="1"/>
    <col min="2" max="3" width="12.00390625" style="0" customWidth="1"/>
    <col min="4" max="4" width="10.57421875" style="0" customWidth="1"/>
    <col min="5" max="5" width="11.140625" style="0" customWidth="1"/>
    <col min="6" max="6" width="10.8515625" style="0" customWidth="1"/>
    <col min="7" max="7" width="13.140625" style="0" customWidth="1"/>
    <col min="8" max="8" width="13.00390625" style="0" customWidth="1"/>
  </cols>
  <sheetData>
    <row r="1" spans="1:8" s="155" customFormat="1" ht="15.75" thickBot="1">
      <c r="A1" s="182" t="s">
        <v>41</v>
      </c>
      <c r="B1" s="181"/>
      <c r="H1" s="191" t="s">
        <v>42</v>
      </c>
    </row>
    <row r="2" spans="1:8" ht="24" customHeight="1" thickBot="1" thickTop="1">
      <c r="A2" s="706" t="s">
        <v>76</v>
      </c>
      <c r="B2" s="707"/>
      <c r="C2" s="707"/>
      <c r="D2" s="707"/>
      <c r="E2" s="707"/>
      <c r="F2" s="707"/>
      <c r="G2" s="707"/>
      <c r="H2" s="708"/>
    </row>
    <row r="3" spans="1:8" ht="24" customHeight="1">
      <c r="A3" s="709" t="s">
        <v>340</v>
      </c>
      <c r="B3" s="710"/>
      <c r="C3" s="710"/>
      <c r="D3" s="710"/>
      <c r="E3" s="710"/>
      <c r="F3" s="710"/>
      <c r="G3" s="710"/>
      <c r="H3" s="711"/>
    </row>
    <row r="4" spans="1:8" ht="22.5" customHeight="1" thickBot="1">
      <c r="A4" s="712"/>
      <c r="B4" s="713"/>
      <c r="C4" s="713"/>
      <c r="D4" s="713"/>
      <c r="E4" s="713"/>
      <c r="F4" s="713"/>
      <c r="G4" s="713"/>
      <c r="H4" s="714"/>
    </row>
    <row r="5" spans="1:8" ht="36.75" customHeight="1" thickBot="1">
      <c r="A5" s="715" t="s">
        <v>31</v>
      </c>
      <c r="B5" s="717" t="s">
        <v>338</v>
      </c>
      <c r="C5" s="718"/>
      <c r="D5" s="718"/>
      <c r="E5" s="718"/>
      <c r="F5" s="719"/>
      <c r="G5" s="720" t="s">
        <v>77</v>
      </c>
      <c r="H5" s="722" t="s">
        <v>78</v>
      </c>
    </row>
    <row r="6" spans="1:8" ht="33" customHeight="1" thickBot="1">
      <c r="A6" s="716"/>
      <c r="B6" s="183" t="s">
        <v>79</v>
      </c>
      <c r="C6" s="184" t="s">
        <v>80</v>
      </c>
      <c r="D6" s="184" t="s">
        <v>81</v>
      </c>
      <c r="E6" s="184" t="s">
        <v>82</v>
      </c>
      <c r="F6" s="185" t="s">
        <v>83</v>
      </c>
      <c r="G6" s="721"/>
      <c r="H6" s="723"/>
    </row>
    <row r="7" spans="1:8" ht="21.75" customHeight="1">
      <c r="A7" s="156">
        <v>2000</v>
      </c>
      <c r="B7" s="94">
        <v>64</v>
      </c>
      <c r="C7" s="596">
        <v>11</v>
      </c>
      <c r="D7" s="596">
        <v>36</v>
      </c>
      <c r="E7" s="596">
        <v>60</v>
      </c>
      <c r="F7" s="596">
        <f>SUM(B7:E7)</f>
        <v>171</v>
      </c>
      <c r="G7" s="596">
        <v>117</v>
      </c>
      <c r="H7" s="597">
        <f aca="true" t="shared" si="0" ref="H7:H13">F7-G7</f>
        <v>54</v>
      </c>
    </row>
    <row r="8" spans="1:8" ht="21.75" customHeight="1">
      <c r="A8" s="157">
        <v>2001</v>
      </c>
      <c r="B8" s="84">
        <v>108</v>
      </c>
      <c r="C8" s="159">
        <v>21</v>
      </c>
      <c r="D8" s="159">
        <v>48</v>
      </c>
      <c r="E8" s="159">
        <v>80</v>
      </c>
      <c r="F8" s="159">
        <f aca="true" t="shared" si="1" ref="F8:F18">SUM(B8:E8)</f>
        <v>257</v>
      </c>
      <c r="G8" s="159">
        <v>187</v>
      </c>
      <c r="H8" s="598">
        <f t="shared" si="0"/>
        <v>70</v>
      </c>
    </row>
    <row r="9" spans="1:8" ht="21.75" customHeight="1">
      <c r="A9" s="158">
        <v>2002</v>
      </c>
      <c r="B9" s="84">
        <v>142</v>
      </c>
      <c r="C9" s="159">
        <v>36</v>
      </c>
      <c r="D9" s="159">
        <v>77</v>
      </c>
      <c r="E9" s="159">
        <v>118</v>
      </c>
      <c r="F9" s="159">
        <f t="shared" si="1"/>
        <v>373</v>
      </c>
      <c r="G9" s="159">
        <v>304</v>
      </c>
      <c r="H9" s="598">
        <f t="shared" si="0"/>
        <v>69</v>
      </c>
    </row>
    <row r="10" spans="1:8" ht="21.75" customHeight="1">
      <c r="A10" s="157">
        <v>2003</v>
      </c>
      <c r="B10" s="84">
        <v>172</v>
      </c>
      <c r="C10" s="159">
        <v>56</v>
      </c>
      <c r="D10" s="159">
        <v>95</v>
      </c>
      <c r="E10" s="159">
        <v>193</v>
      </c>
      <c r="F10" s="159">
        <f t="shared" si="1"/>
        <v>516</v>
      </c>
      <c r="G10" s="159">
        <v>858</v>
      </c>
      <c r="H10" s="598">
        <f t="shared" si="0"/>
        <v>-342</v>
      </c>
    </row>
    <row r="11" spans="1:8" ht="21.75" customHeight="1">
      <c r="A11" s="158">
        <v>2004</v>
      </c>
      <c r="B11" s="84">
        <v>238</v>
      </c>
      <c r="C11" s="159">
        <v>82</v>
      </c>
      <c r="D11" s="159">
        <v>131</v>
      </c>
      <c r="E11" s="159">
        <v>267</v>
      </c>
      <c r="F11" s="159">
        <f t="shared" si="1"/>
        <v>718</v>
      </c>
      <c r="G11" s="159">
        <v>519</v>
      </c>
      <c r="H11" s="598">
        <f t="shared" si="0"/>
        <v>199</v>
      </c>
    </row>
    <row r="12" spans="1:8" ht="21.75" customHeight="1">
      <c r="A12" s="157">
        <v>2005</v>
      </c>
      <c r="B12" s="84">
        <v>265</v>
      </c>
      <c r="C12" s="159">
        <v>79</v>
      </c>
      <c r="D12" s="159">
        <v>156</v>
      </c>
      <c r="E12" s="159">
        <v>230</v>
      </c>
      <c r="F12" s="159">
        <f t="shared" si="1"/>
        <v>730</v>
      </c>
      <c r="G12" s="159">
        <v>990</v>
      </c>
      <c r="H12" s="598">
        <f t="shared" si="0"/>
        <v>-260</v>
      </c>
    </row>
    <row r="13" spans="1:8" ht="21.75" customHeight="1">
      <c r="A13" s="158">
        <v>2006</v>
      </c>
      <c r="B13" s="84">
        <v>300</v>
      </c>
      <c r="C13" s="159">
        <v>86</v>
      </c>
      <c r="D13" s="159">
        <v>211</v>
      </c>
      <c r="E13" s="159">
        <v>291</v>
      </c>
      <c r="F13" s="159">
        <f t="shared" si="1"/>
        <v>888</v>
      </c>
      <c r="G13" s="159">
        <v>1086</v>
      </c>
      <c r="H13" s="598">
        <f t="shared" si="0"/>
        <v>-198</v>
      </c>
    </row>
    <row r="14" spans="1:8" ht="21.75" customHeight="1">
      <c r="A14" s="157">
        <v>2007</v>
      </c>
      <c r="B14" s="84">
        <v>333</v>
      </c>
      <c r="C14" s="159">
        <v>8</v>
      </c>
      <c r="D14" s="159">
        <v>235</v>
      </c>
      <c r="E14" s="159">
        <v>434</v>
      </c>
      <c r="F14" s="159">
        <f>SUM(B14:E14)</f>
        <v>1010</v>
      </c>
      <c r="G14" s="159">
        <v>1086</v>
      </c>
      <c r="H14" s="598">
        <f>F14-G14</f>
        <v>-76</v>
      </c>
    </row>
    <row r="15" spans="1:8" ht="21.75" customHeight="1">
      <c r="A15" s="158">
        <v>2008</v>
      </c>
      <c r="B15" s="149">
        <v>395</v>
      </c>
      <c r="C15" s="150">
        <v>145</v>
      </c>
      <c r="D15" s="150">
        <v>294</v>
      </c>
      <c r="E15" s="150">
        <v>315</v>
      </c>
      <c r="F15" s="150">
        <f t="shared" si="1"/>
        <v>1149</v>
      </c>
      <c r="G15" s="150" t="s">
        <v>13</v>
      </c>
      <c r="H15" s="599" t="s">
        <v>13</v>
      </c>
    </row>
    <row r="16" spans="1:8" ht="21.75" customHeight="1">
      <c r="A16" s="157">
        <v>2009</v>
      </c>
      <c r="B16" s="149">
        <v>398</v>
      </c>
      <c r="C16" s="150">
        <v>187</v>
      </c>
      <c r="D16" s="150">
        <v>275</v>
      </c>
      <c r="E16" s="150">
        <v>338</v>
      </c>
      <c r="F16" s="150">
        <f>SUM(B16:E16)</f>
        <v>1198</v>
      </c>
      <c r="G16" s="150" t="s">
        <v>13</v>
      </c>
      <c r="H16" s="599" t="s">
        <v>13</v>
      </c>
    </row>
    <row r="17" spans="1:8" ht="21.75" customHeight="1">
      <c r="A17" s="158">
        <v>2010</v>
      </c>
      <c r="B17" s="149">
        <v>448</v>
      </c>
      <c r="C17" s="150">
        <v>232</v>
      </c>
      <c r="D17" s="150">
        <v>368</v>
      </c>
      <c r="E17" s="150">
        <v>398</v>
      </c>
      <c r="F17" s="150">
        <f t="shared" si="1"/>
        <v>1446</v>
      </c>
      <c r="G17" s="150" t="s">
        <v>13</v>
      </c>
      <c r="H17" s="599" t="s">
        <v>13</v>
      </c>
    </row>
    <row r="18" spans="1:8" ht="21.75" customHeight="1">
      <c r="A18" s="158">
        <v>2011</v>
      </c>
      <c r="B18" s="149">
        <v>547</v>
      </c>
      <c r="C18" s="150">
        <v>291</v>
      </c>
      <c r="D18" s="150">
        <v>470</v>
      </c>
      <c r="E18" s="150">
        <v>484</v>
      </c>
      <c r="F18" s="150">
        <f t="shared" si="1"/>
        <v>1792</v>
      </c>
      <c r="G18" s="150" t="s">
        <v>13</v>
      </c>
      <c r="H18" s="599" t="s">
        <v>13</v>
      </c>
    </row>
    <row r="19" spans="1:8" ht="21.75" customHeight="1">
      <c r="A19" s="158">
        <v>2012</v>
      </c>
      <c r="B19" s="149">
        <v>607</v>
      </c>
      <c r="C19" s="150">
        <v>311</v>
      </c>
      <c r="D19" s="150">
        <v>541</v>
      </c>
      <c r="E19" s="150">
        <v>478</v>
      </c>
      <c r="F19" s="150">
        <f>SUM(B19:E19)</f>
        <v>1937</v>
      </c>
      <c r="G19" s="150" t="s">
        <v>13</v>
      </c>
      <c r="H19" s="599" t="s">
        <v>13</v>
      </c>
    </row>
    <row r="20" spans="1:8" ht="21.75" customHeight="1">
      <c r="A20" s="158">
        <v>2013</v>
      </c>
      <c r="B20" s="149">
        <v>690</v>
      </c>
      <c r="C20" s="150">
        <v>321</v>
      </c>
      <c r="D20" s="150">
        <v>614</v>
      </c>
      <c r="E20" s="150">
        <v>621</v>
      </c>
      <c r="F20" s="150">
        <f>SUM(B20+C20+D20+E20)</f>
        <v>2246</v>
      </c>
      <c r="G20" s="150" t="s">
        <v>13</v>
      </c>
      <c r="H20" s="599" t="s">
        <v>13</v>
      </c>
    </row>
    <row r="21" spans="1:8" ht="21.75" customHeight="1">
      <c r="A21" s="158">
        <v>2014</v>
      </c>
      <c r="B21" s="149">
        <v>799</v>
      </c>
      <c r="C21" s="150">
        <v>358</v>
      </c>
      <c r="D21" s="150">
        <v>608</v>
      </c>
      <c r="E21" s="150">
        <v>670</v>
      </c>
      <c r="F21" s="150">
        <v>2435</v>
      </c>
      <c r="G21" s="150" t="s">
        <v>13</v>
      </c>
      <c r="H21" s="599" t="s">
        <v>13</v>
      </c>
    </row>
    <row r="22" spans="1:8" ht="21.75" customHeight="1">
      <c r="A22" s="158">
        <v>2015</v>
      </c>
      <c r="B22" s="149">
        <v>925</v>
      </c>
      <c r="C22" s="150">
        <v>408</v>
      </c>
      <c r="D22" s="150">
        <v>723</v>
      </c>
      <c r="E22" s="150">
        <v>812</v>
      </c>
      <c r="F22" s="150">
        <v>2868</v>
      </c>
      <c r="G22" s="150" t="s">
        <v>13</v>
      </c>
      <c r="H22" s="599" t="s">
        <v>13</v>
      </c>
    </row>
    <row r="23" spans="1:8" ht="21.75" customHeight="1">
      <c r="A23" s="594">
        <v>2016</v>
      </c>
      <c r="B23" s="600">
        <v>1010</v>
      </c>
      <c r="C23" s="601">
        <v>427</v>
      </c>
      <c r="D23" s="595">
        <v>787</v>
      </c>
      <c r="E23" s="595">
        <v>849</v>
      </c>
      <c r="F23" s="595">
        <v>3073</v>
      </c>
      <c r="G23" s="595" t="s">
        <v>13</v>
      </c>
      <c r="H23" s="602" t="s">
        <v>13</v>
      </c>
    </row>
    <row r="24" spans="1:8" ht="21.75" customHeight="1">
      <c r="A24" s="594">
        <v>2017</v>
      </c>
      <c r="B24" s="600">
        <v>1234</v>
      </c>
      <c r="C24" s="601">
        <v>562</v>
      </c>
      <c r="D24" s="595">
        <v>792</v>
      </c>
      <c r="E24" s="595">
        <v>978</v>
      </c>
      <c r="F24" s="595">
        <v>3566</v>
      </c>
      <c r="G24" s="595" t="s">
        <v>13</v>
      </c>
      <c r="H24" s="602" t="s">
        <v>13</v>
      </c>
    </row>
    <row r="25" spans="1:8" ht="21.75" customHeight="1" thickBot="1">
      <c r="A25" s="532">
        <v>2018</v>
      </c>
      <c r="B25" s="603" t="s">
        <v>13</v>
      </c>
      <c r="C25" s="604" t="s">
        <v>13</v>
      </c>
      <c r="D25" s="605" t="s">
        <v>13</v>
      </c>
      <c r="E25" s="605" t="s">
        <v>13</v>
      </c>
      <c r="F25" s="605" t="s">
        <v>13</v>
      </c>
      <c r="G25" s="605" t="s">
        <v>13</v>
      </c>
      <c r="H25" s="533" t="s">
        <v>13</v>
      </c>
    </row>
    <row r="26" spans="1:8" ht="14.25" customHeight="1" thickTop="1">
      <c r="A26" s="698"/>
      <c r="B26" s="698"/>
      <c r="C26" s="698"/>
      <c r="D26" s="698"/>
      <c r="E26" s="698"/>
      <c r="F26" s="698"/>
      <c r="G26" s="698"/>
      <c r="H26" s="698"/>
    </row>
    <row r="27" spans="1:8" ht="14.25" customHeight="1">
      <c r="A27" s="699" t="s">
        <v>212</v>
      </c>
      <c r="B27" s="699"/>
      <c r="C27" s="699"/>
      <c r="D27" s="167"/>
      <c r="E27" s="167"/>
      <c r="F27" s="167"/>
      <c r="G27" s="167"/>
      <c r="H27" s="167"/>
    </row>
    <row r="28" spans="1:8" ht="14.25" customHeight="1">
      <c r="A28" s="699" t="s">
        <v>342</v>
      </c>
      <c r="B28" s="699"/>
      <c r="C28" s="699"/>
      <c r="D28" s="699"/>
      <c r="E28" s="177"/>
      <c r="F28" s="177"/>
      <c r="G28" s="177"/>
      <c r="H28" s="177"/>
    </row>
    <row r="29" spans="1:8" ht="14.25" customHeight="1">
      <c r="A29" s="699" t="s">
        <v>343</v>
      </c>
      <c r="B29" s="702"/>
      <c r="C29" s="702"/>
      <c r="D29" s="702"/>
      <c r="E29" s="702"/>
      <c r="F29" s="702"/>
      <c r="G29" s="702"/>
      <c r="H29" s="702"/>
    </row>
    <row r="30" spans="1:8" ht="14.25" customHeight="1">
      <c r="A30" s="703" t="s">
        <v>213</v>
      </c>
      <c r="B30" s="703"/>
      <c r="C30" s="703"/>
      <c r="D30" s="703"/>
      <c r="E30" s="703"/>
      <c r="F30" s="703"/>
      <c r="G30" s="703"/>
      <c r="H30" s="703"/>
    </row>
    <row r="31" spans="1:8" ht="14.25" customHeight="1">
      <c r="A31" s="705"/>
      <c r="B31" s="705"/>
      <c r="C31" s="705"/>
      <c r="D31" s="705"/>
      <c r="E31" s="705"/>
      <c r="F31" s="705"/>
      <c r="G31" s="705"/>
      <c r="H31" s="705"/>
    </row>
    <row r="32" spans="1:8" ht="14.25" customHeight="1">
      <c r="A32" s="704" t="s">
        <v>353</v>
      </c>
      <c r="B32" s="702"/>
      <c r="C32" s="702"/>
      <c r="D32" s="702"/>
      <c r="E32" s="702"/>
      <c r="F32" s="702"/>
      <c r="G32" s="702"/>
      <c r="H32" s="702"/>
    </row>
    <row r="33" ht="13.5" customHeight="1"/>
    <row r="36" spans="3:4" ht="18.75" customHeight="1">
      <c r="C36" s="700" t="s">
        <v>34</v>
      </c>
      <c r="D36" s="701"/>
    </row>
  </sheetData>
  <sheetProtection/>
  <mergeCells count="14">
    <mergeCell ref="A2:H2"/>
    <mergeCell ref="A3:H4"/>
    <mergeCell ref="A5:A6"/>
    <mergeCell ref="B5:F5"/>
    <mergeCell ref="G5:G6"/>
    <mergeCell ref="H5:H6"/>
    <mergeCell ref="A26:H26"/>
    <mergeCell ref="A28:D28"/>
    <mergeCell ref="A27:C27"/>
    <mergeCell ref="C36:D36"/>
    <mergeCell ref="A29:H29"/>
    <mergeCell ref="A30:H30"/>
    <mergeCell ref="A32:H32"/>
    <mergeCell ref="A31:H31"/>
  </mergeCells>
  <hyperlinks>
    <hyperlink ref="A1" r:id="rId1" display="http://kayham.erciyes.edu.tr/"/>
  </hyperlinks>
  <printOptions/>
  <pageMargins left="0.75" right="0.75" top="1" bottom="1" header="0.5" footer="0.5"/>
  <pageSetup horizontalDpi="600" verticalDpi="600" orientation="portrait" paperSize="9" r:id="rId3"/>
  <ignoredErrors>
    <ignoredError sqref="F7:F19" formulaRange="1"/>
  </ignoredError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54"/>
  <sheetViews>
    <sheetView zoomScalePageLayoutView="0" workbookViewId="0" topLeftCell="A1">
      <selection activeCell="A2" sqref="A2:U2"/>
    </sheetView>
  </sheetViews>
  <sheetFormatPr defaultColWidth="9.140625" defaultRowHeight="12.75"/>
  <cols>
    <col min="2" max="2" width="13.7109375" style="68" customWidth="1"/>
    <col min="3" max="20" width="11.7109375" style="46" customWidth="1"/>
    <col min="21" max="21" width="11.00390625" style="46" customWidth="1"/>
  </cols>
  <sheetData>
    <row r="1" spans="1:21" s="73" customFormat="1" ht="15.75" customHeight="1" thickBot="1">
      <c r="A1" s="210" t="s">
        <v>41</v>
      </c>
      <c r="U1" s="226" t="s">
        <v>42</v>
      </c>
    </row>
    <row r="2" spans="1:21" ht="25.5" customHeight="1" thickBot="1" thickTop="1">
      <c r="A2" s="764" t="s">
        <v>380</v>
      </c>
      <c r="B2" s="765"/>
      <c r="C2" s="765"/>
      <c r="D2" s="765"/>
      <c r="E2" s="765"/>
      <c r="F2" s="765"/>
      <c r="G2" s="765"/>
      <c r="H2" s="765"/>
      <c r="I2" s="765"/>
      <c r="J2" s="765"/>
      <c r="K2" s="765"/>
      <c r="L2" s="765"/>
      <c r="M2" s="765"/>
      <c r="N2" s="765"/>
      <c r="O2" s="765"/>
      <c r="P2" s="765"/>
      <c r="Q2" s="765"/>
      <c r="R2" s="765"/>
      <c r="S2" s="765"/>
      <c r="T2" s="765"/>
      <c r="U2" s="766"/>
    </row>
    <row r="3" spans="1:21" ht="29.25" customHeight="1" thickBot="1">
      <c r="A3" s="802" t="s">
        <v>406</v>
      </c>
      <c r="B3" s="803"/>
      <c r="C3" s="803"/>
      <c r="D3" s="803"/>
      <c r="E3" s="803"/>
      <c r="F3" s="803"/>
      <c r="G3" s="803"/>
      <c r="H3" s="803"/>
      <c r="I3" s="803"/>
      <c r="J3" s="803"/>
      <c r="K3" s="803"/>
      <c r="L3" s="803"/>
      <c r="M3" s="803"/>
      <c r="N3" s="803"/>
      <c r="O3" s="803"/>
      <c r="P3" s="803"/>
      <c r="Q3" s="803"/>
      <c r="R3" s="803"/>
      <c r="S3" s="803"/>
      <c r="T3" s="803"/>
      <c r="U3" s="804"/>
    </row>
    <row r="4" spans="1:21" s="45" customFormat="1" ht="30" customHeight="1" thickBot="1">
      <c r="A4" s="805" t="s">
        <v>31</v>
      </c>
      <c r="B4" s="807" t="s">
        <v>32</v>
      </c>
      <c r="C4" s="809" t="s">
        <v>29</v>
      </c>
      <c r="D4" s="810"/>
      <c r="E4" s="810"/>
      <c r="F4" s="810"/>
      <c r="G4" s="810"/>
      <c r="H4" s="810"/>
      <c r="I4" s="811"/>
      <c r="J4" s="812" t="s">
        <v>263</v>
      </c>
      <c r="K4" s="814" t="s">
        <v>30</v>
      </c>
      <c r="L4" s="814"/>
      <c r="M4" s="814"/>
      <c r="N4" s="814"/>
      <c r="O4" s="814"/>
      <c r="P4" s="814"/>
      <c r="Q4" s="814"/>
      <c r="R4" s="814"/>
      <c r="S4" s="814"/>
      <c r="T4" s="815"/>
      <c r="U4" s="816" t="s">
        <v>263</v>
      </c>
    </row>
    <row r="5" spans="1:21" s="45" customFormat="1" ht="77.25" thickBot="1">
      <c r="A5" s="806"/>
      <c r="B5" s="808"/>
      <c r="C5" s="54" t="s">
        <v>297</v>
      </c>
      <c r="D5" s="55" t="s">
        <v>298</v>
      </c>
      <c r="E5" s="55" t="s">
        <v>299</v>
      </c>
      <c r="F5" s="55" t="s">
        <v>300</v>
      </c>
      <c r="G5" s="55" t="s">
        <v>301</v>
      </c>
      <c r="H5" s="56" t="s">
        <v>302</v>
      </c>
      <c r="I5" s="58" t="s">
        <v>303</v>
      </c>
      <c r="J5" s="813"/>
      <c r="K5" s="52" t="s">
        <v>304</v>
      </c>
      <c r="L5" s="53" t="s">
        <v>305</v>
      </c>
      <c r="M5" s="53" t="s">
        <v>306</v>
      </c>
      <c r="N5" s="53" t="s">
        <v>307</v>
      </c>
      <c r="O5" s="53" t="s">
        <v>308</v>
      </c>
      <c r="P5" s="53" t="s">
        <v>309</v>
      </c>
      <c r="Q5" s="53" t="s">
        <v>310</v>
      </c>
      <c r="R5" s="53" t="s">
        <v>311</v>
      </c>
      <c r="S5" s="53" t="s">
        <v>312</v>
      </c>
      <c r="T5" s="57" t="s">
        <v>313</v>
      </c>
      <c r="U5" s="817"/>
    </row>
    <row r="6" spans="1:21" s="49" customFormat="1" ht="18.75" customHeight="1">
      <c r="A6" s="821">
        <v>2021</v>
      </c>
      <c r="B6" s="287" t="s">
        <v>0</v>
      </c>
      <c r="C6" s="363">
        <v>573884</v>
      </c>
      <c r="D6" s="362">
        <v>96828</v>
      </c>
      <c r="E6" s="362">
        <v>59461</v>
      </c>
      <c r="F6" s="362">
        <v>17364</v>
      </c>
      <c r="G6" s="63">
        <v>7435</v>
      </c>
      <c r="H6" s="63" t="s">
        <v>13</v>
      </c>
      <c r="I6" s="64" t="s">
        <v>13</v>
      </c>
      <c r="J6" s="381">
        <v>754972</v>
      </c>
      <c r="K6" s="363">
        <v>67068</v>
      </c>
      <c r="L6" s="362">
        <v>114244</v>
      </c>
      <c r="M6" s="362">
        <v>127840</v>
      </c>
      <c r="N6" s="362">
        <v>21570</v>
      </c>
      <c r="O6" s="362" t="s">
        <v>13</v>
      </c>
      <c r="P6" s="63">
        <v>1000</v>
      </c>
      <c r="Q6" s="362">
        <v>110890</v>
      </c>
      <c r="R6" s="362">
        <v>29957</v>
      </c>
      <c r="S6" s="362">
        <v>260059</v>
      </c>
      <c r="T6" s="382">
        <v>22344</v>
      </c>
      <c r="U6" s="383">
        <v>754972</v>
      </c>
    </row>
    <row r="7" spans="1:21" s="49" customFormat="1" ht="18.75" customHeight="1">
      <c r="A7" s="822"/>
      <c r="B7" s="288" t="s">
        <v>1</v>
      </c>
      <c r="C7" s="329">
        <v>1043157</v>
      </c>
      <c r="D7" s="61">
        <v>175920</v>
      </c>
      <c r="E7" s="61">
        <v>127338</v>
      </c>
      <c r="F7" s="61">
        <v>54486</v>
      </c>
      <c r="G7" s="61">
        <v>54963</v>
      </c>
      <c r="H7" s="61" t="s">
        <v>13</v>
      </c>
      <c r="I7" s="384" t="s">
        <v>13</v>
      </c>
      <c r="J7" s="385">
        <v>1455864</v>
      </c>
      <c r="K7" s="329">
        <v>140827</v>
      </c>
      <c r="L7" s="61">
        <v>226894</v>
      </c>
      <c r="M7" s="61">
        <v>223529</v>
      </c>
      <c r="N7" s="61">
        <v>78953</v>
      </c>
      <c r="O7" s="61" t="s">
        <v>13</v>
      </c>
      <c r="P7" s="61">
        <v>2000</v>
      </c>
      <c r="Q7" s="61">
        <v>187823</v>
      </c>
      <c r="R7" s="61">
        <v>52543</v>
      </c>
      <c r="S7" s="61">
        <v>496595</v>
      </c>
      <c r="T7" s="384">
        <v>46700</v>
      </c>
      <c r="U7" s="386">
        <v>1455864</v>
      </c>
    </row>
    <row r="8" spans="1:21" s="49" customFormat="1" ht="18.75" customHeight="1">
      <c r="A8" s="822"/>
      <c r="B8" s="288" t="s">
        <v>2</v>
      </c>
      <c r="C8" s="329">
        <v>1494600</v>
      </c>
      <c r="D8" s="61">
        <v>253993</v>
      </c>
      <c r="E8" s="61">
        <v>219079</v>
      </c>
      <c r="F8" s="61">
        <v>77285</v>
      </c>
      <c r="G8" s="61">
        <v>302365</v>
      </c>
      <c r="H8" s="61" t="s">
        <v>13</v>
      </c>
      <c r="I8" s="384" t="s">
        <v>13</v>
      </c>
      <c r="J8" s="385">
        <v>2347322</v>
      </c>
      <c r="K8" s="329">
        <v>199569</v>
      </c>
      <c r="L8" s="61">
        <v>340651</v>
      </c>
      <c r="M8" s="61">
        <v>320428</v>
      </c>
      <c r="N8" s="61">
        <v>177354</v>
      </c>
      <c r="O8" s="61">
        <v>0</v>
      </c>
      <c r="P8" s="61">
        <v>2769</v>
      </c>
      <c r="Q8" s="61">
        <v>420410</v>
      </c>
      <c r="R8" s="61">
        <v>74086</v>
      </c>
      <c r="S8" s="61">
        <v>741153</v>
      </c>
      <c r="T8" s="384">
        <v>70902</v>
      </c>
      <c r="U8" s="386">
        <v>2347322</v>
      </c>
    </row>
    <row r="9" spans="1:21" s="49" customFormat="1" ht="18.75" customHeight="1">
      <c r="A9" s="822"/>
      <c r="B9" s="288" t="s">
        <v>3</v>
      </c>
      <c r="C9" s="329">
        <v>1977360</v>
      </c>
      <c r="D9" s="61">
        <v>329398</v>
      </c>
      <c r="E9" s="61">
        <v>289936</v>
      </c>
      <c r="F9" s="61">
        <v>106250</v>
      </c>
      <c r="G9" s="61">
        <v>452986</v>
      </c>
      <c r="H9" s="61" t="s">
        <v>13</v>
      </c>
      <c r="I9" s="384" t="s">
        <v>13</v>
      </c>
      <c r="J9" s="385">
        <v>3158276</v>
      </c>
      <c r="K9" s="329">
        <v>260875</v>
      </c>
      <c r="L9" s="61">
        <v>442878</v>
      </c>
      <c r="M9" s="61">
        <v>415828</v>
      </c>
      <c r="N9" s="61">
        <v>340292</v>
      </c>
      <c r="O9" s="61">
        <v>0</v>
      </c>
      <c r="P9" s="61">
        <v>4700</v>
      </c>
      <c r="Q9" s="61">
        <v>496209</v>
      </c>
      <c r="R9" s="61">
        <v>97161</v>
      </c>
      <c r="S9" s="61">
        <v>1003453</v>
      </c>
      <c r="T9" s="384">
        <v>96880</v>
      </c>
      <c r="U9" s="386">
        <v>3158276</v>
      </c>
    </row>
    <row r="10" spans="1:21" s="49" customFormat="1" ht="18.75" customHeight="1">
      <c r="A10" s="822"/>
      <c r="B10" s="288" t="s">
        <v>4</v>
      </c>
      <c r="C10" s="329">
        <v>2455755</v>
      </c>
      <c r="D10" s="61">
        <v>409961</v>
      </c>
      <c r="E10" s="61">
        <v>349787</v>
      </c>
      <c r="F10" s="61">
        <v>125363</v>
      </c>
      <c r="G10" s="61">
        <v>749844</v>
      </c>
      <c r="H10" s="61">
        <v>1048</v>
      </c>
      <c r="I10" s="384">
        <v>2973</v>
      </c>
      <c r="J10" s="385">
        <v>4094731</v>
      </c>
      <c r="K10" s="329">
        <v>327878</v>
      </c>
      <c r="L10" s="61">
        <v>566672</v>
      </c>
      <c r="M10" s="61">
        <v>508434</v>
      </c>
      <c r="N10" s="61">
        <v>483532</v>
      </c>
      <c r="O10" s="61">
        <v>0</v>
      </c>
      <c r="P10" s="61">
        <v>4812</v>
      </c>
      <c r="Q10" s="61">
        <v>725007</v>
      </c>
      <c r="R10" s="61">
        <v>120777</v>
      </c>
      <c r="S10" s="61">
        <v>1236012</v>
      </c>
      <c r="T10" s="384">
        <v>121607</v>
      </c>
      <c r="U10" s="386">
        <v>4094731</v>
      </c>
    </row>
    <row r="11" spans="1:21" s="49" customFormat="1" ht="18.75" customHeight="1">
      <c r="A11" s="822"/>
      <c r="B11" s="288" t="s">
        <v>5</v>
      </c>
      <c r="C11" s="329">
        <v>2911836</v>
      </c>
      <c r="D11" s="61">
        <v>486228</v>
      </c>
      <c r="E11" s="61">
        <v>540681</v>
      </c>
      <c r="F11" s="61">
        <v>148862</v>
      </c>
      <c r="G11" s="61">
        <v>925942</v>
      </c>
      <c r="H11" s="61">
        <v>1435</v>
      </c>
      <c r="I11" s="384">
        <v>4407</v>
      </c>
      <c r="J11" s="385">
        <v>5019391</v>
      </c>
      <c r="K11" s="329">
        <v>383747</v>
      </c>
      <c r="L11" s="61">
        <v>676507</v>
      </c>
      <c r="M11" s="61">
        <v>607271</v>
      </c>
      <c r="N11" s="61">
        <v>624456</v>
      </c>
      <c r="O11" s="61">
        <v>0</v>
      </c>
      <c r="P11" s="61">
        <v>9255</v>
      </c>
      <c r="Q11" s="61">
        <v>948277</v>
      </c>
      <c r="R11" s="61">
        <v>144666</v>
      </c>
      <c r="S11" s="61">
        <v>1479763</v>
      </c>
      <c r="T11" s="384">
        <v>145449</v>
      </c>
      <c r="U11" s="386">
        <v>5019391</v>
      </c>
    </row>
    <row r="12" spans="1:21" s="49" customFormat="1" ht="18.75" customHeight="1">
      <c r="A12" s="822"/>
      <c r="B12" s="288" t="s">
        <v>6</v>
      </c>
      <c r="C12" s="329">
        <v>3432477</v>
      </c>
      <c r="D12" s="61">
        <v>567129</v>
      </c>
      <c r="E12" s="61">
        <v>615984</v>
      </c>
      <c r="F12" s="61">
        <v>251289</v>
      </c>
      <c r="G12" s="61">
        <v>1260166</v>
      </c>
      <c r="H12" s="61">
        <v>1933</v>
      </c>
      <c r="I12" s="384">
        <v>6621</v>
      </c>
      <c r="J12" s="385">
        <v>6135599</v>
      </c>
      <c r="K12" s="329">
        <v>529053</v>
      </c>
      <c r="L12" s="61">
        <v>798976</v>
      </c>
      <c r="M12" s="61">
        <v>710494</v>
      </c>
      <c r="N12" s="61">
        <v>776793</v>
      </c>
      <c r="O12" s="61">
        <v>0</v>
      </c>
      <c r="P12" s="61">
        <v>9318</v>
      </c>
      <c r="Q12" s="61">
        <v>1214231</v>
      </c>
      <c r="R12" s="61">
        <v>171051</v>
      </c>
      <c r="S12" s="61">
        <v>1753799</v>
      </c>
      <c r="T12" s="384">
        <v>171884</v>
      </c>
      <c r="U12" s="386">
        <v>6135599</v>
      </c>
    </row>
    <row r="13" spans="1:21" s="49" customFormat="1" ht="18.75" customHeight="1">
      <c r="A13" s="822"/>
      <c r="B13" s="288" t="s">
        <v>7</v>
      </c>
      <c r="C13" s="329">
        <v>3907425</v>
      </c>
      <c r="D13" s="61">
        <v>646689</v>
      </c>
      <c r="E13" s="61">
        <v>703196</v>
      </c>
      <c r="F13" s="61">
        <v>275776</v>
      </c>
      <c r="G13" s="61">
        <v>1319103</v>
      </c>
      <c r="H13" s="61">
        <v>2230</v>
      </c>
      <c r="I13" s="384">
        <v>7312</v>
      </c>
      <c r="J13" s="385">
        <v>6861731</v>
      </c>
      <c r="K13" s="329">
        <v>585550</v>
      </c>
      <c r="L13" s="61">
        <v>912453</v>
      </c>
      <c r="M13" s="61">
        <v>816807</v>
      </c>
      <c r="N13" s="61">
        <v>830139</v>
      </c>
      <c r="O13" s="61">
        <v>0</v>
      </c>
      <c r="P13" s="61">
        <v>9436</v>
      </c>
      <c r="Q13" s="61">
        <v>1321527</v>
      </c>
      <c r="R13" s="61">
        <v>198616</v>
      </c>
      <c r="S13" s="61">
        <v>1988181</v>
      </c>
      <c r="T13" s="384">
        <v>199022</v>
      </c>
      <c r="U13" s="386">
        <v>6861731</v>
      </c>
    </row>
    <row r="14" spans="1:21" s="49" customFormat="1" ht="18.75" customHeight="1">
      <c r="A14" s="822"/>
      <c r="B14" s="288" t="s">
        <v>8</v>
      </c>
      <c r="C14" s="329">
        <v>4457910</v>
      </c>
      <c r="D14" s="61">
        <v>737207</v>
      </c>
      <c r="E14" s="61">
        <v>827514</v>
      </c>
      <c r="F14" s="61">
        <v>302171</v>
      </c>
      <c r="G14" s="61">
        <v>1444603</v>
      </c>
      <c r="H14" s="61">
        <v>27405</v>
      </c>
      <c r="I14" s="384">
        <v>8338</v>
      </c>
      <c r="J14" s="385">
        <v>7805148</v>
      </c>
      <c r="K14" s="329">
        <v>676838</v>
      </c>
      <c r="L14" s="61">
        <v>1050083</v>
      </c>
      <c r="M14" s="61">
        <v>931819</v>
      </c>
      <c r="N14" s="61">
        <v>943409</v>
      </c>
      <c r="O14" s="61">
        <v>0</v>
      </c>
      <c r="P14" s="61">
        <v>35814</v>
      </c>
      <c r="Q14" s="61">
        <v>1459866</v>
      </c>
      <c r="R14" s="61">
        <v>227260</v>
      </c>
      <c r="S14" s="61">
        <v>2252097</v>
      </c>
      <c r="T14" s="384">
        <v>227962</v>
      </c>
      <c r="U14" s="386">
        <v>7805148</v>
      </c>
    </row>
    <row r="15" spans="1:21" s="49" customFormat="1" ht="18.75" customHeight="1">
      <c r="A15" s="822"/>
      <c r="B15" s="288" t="s">
        <v>9</v>
      </c>
      <c r="C15" s="329">
        <v>4986753</v>
      </c>
      <c r="D15" s="61">
        <v>823860</v>
      </c>
      <c r="E15" s="61">
        <v>933447</v>
      </c>
      <c r="F15" s="61">
        <v>324767</v>
      </c>
      <c r="G15" s="61">
        <v>1786654</v>
      </c>
      <c r="H15" s="61">
        <v>46842</v>
      </c>
      <c r="I15" s="384">
        <v>8829</v>
      </c>
      <c r="J15" s="385">
        <v>8911152</v>
      </c>
      <c r="K15" s="329">
        <v>755855</v>
      </c>
      <c r="L15" s="61">
        <v>1173472</v>
      </c>
      <c r="M15" s="61">
        <v>1046790</v>
      </c>
      <c r="N15" s="61">
        <v>1073338</v>
      </c>
      <c r="O15" s="61">
        <v>0</v>
      </c>
      <c r="P15" s="61">
        <v>56946</v>
      </c>
      <c r="Q15" s="61">
        <v>1755269</v>
      </c>
      <c r="R15" s="61">
        <v>257151</v>
      </c>
      <c r="S15" s="61">
        <v>2535321</v>
      </c>
      <c r="T15" s="384">
        <v>257010</v>
      </c>
      <c r="U15" s="386">
        <v>8911152</v>
      </c>
    </row>
    <row r="16" spans="1:21" s="49" customFormat="1" ht="18.75" customHeight="1">
      <c r="A16" s="822"/>
      <c r="B16" s="288" t="s">
        <v>10</v>
      </c>
      <c r="C16" s="329">
        <v>5507239</v>
      </c>
      <c r="D16" s="61">
        <v>906994</v>
      </c>
      <c r="E16" s="61">
        <v>1082885</v>
      </c>
      <c r="F16" s="61">
        <v>354919</v>
      </c>
      <c r="G16" s="61">
        <v>1998568</v>
      </c>
      <c r="H16" s="61">
        <v>46882</v>
      </c>
      <c r="I16" s="384">
        <v>9131</v>
      </c>
      <c r="J16" s="385">
        <v>9906618</v>
      </c>
      <c r="K16" s="329">
        <v>826709</v>
      </c>
      <c r="L16" s="61">
        <v>1293382</v>
      </c>
      <c r="M16" s="61">
        <v>1166243</v>
      </c>
      <c r="N16" s="61">
        <v>1240048</v>
      </c>
      <c r="O16" s="61">
        <v>4228</v>
      </c>
      <c r="P16" s="61">
        <v>57318</v>
      </c>
      <c r="Q16" s="61">
        <v>1901593</v>
      </c>
      <c r="R16" s="61">
        <v>288830</v>
      </c>
      <c r="S16" s="61">
        <v>2843413</v>
      </c>
      <c r="T16" s="384">
        <v>284854</v>
      </c>
      <c r="U16" s="386">
        <v>9906618</v>
      </c>
    </row>
    <row r="17" spans="1:21" s="49" customFormat="1" ht="18.75" customHeight="1" thickBot="1">
      <c r="A17" s="823"/>
      <c r="B17" s="289" t="s">
        <v>11</v>
      </c>
      <c r="C17" s="491">
        <v>5937055</v>
      </c>
      <c r="D17" s="492">
        <v>992975</v>
      </c>
      <c r="E17" s="492">
        <v>1275261</v>
      </c>
      <c r="F17" s="492">
        <v>382178</v>
      </c>
      <c r="G17" s="492">
        <v>2780125</v>
      </c>
      <c r="H17" s="492">
        <v>47313</v>
      </c>
      <c r="I17" s="493">
        <v>10477</v>
      </c>
      <c r="J17" s="494">
        <v>11425384</v>
      </c>
      <c r="K17" s="491">
        <v>914483</v>
      </c>
      <c r="L17" s="492">
        <v>1433162</v>
      </c>
      <c r="M17" s="492">
        <v>1267061</v>
      </c>
      <c r="N17" s="492">
        <v>1962264</v>
      </c>
      <c r="O17" s="492">
        <v>4233</v>
      </c>
      <c r="P17" s="492">
        <v>62684</v>
      </c>
      <c r="Q17" s="492">
        <v>2000211</v>
      </c>
      <c r="R17" s="492">
        <v>312213</v>
      </c>
      <c r="S17" s="492">
        <v>3154332</v>
      </c>
      <c r="T17" s="493">
        <v>314741</v>
      </c>
      <c r="U17" s="495">
        <v>11425384</v>
      </c>
    </row>
    <row r="18" spans="1:21" s="49" customFormat="1" ht="18.75" customHeight="1">
      <c r="A18" s="821">
        <v>2022</v>
      </c>
      <c r="B18" s="287" t="s">
        <v>0</v>
      </c>
      <c r="C18" s="363">
        <v>802453</v>
      </c>
      <c r="D18" s="362">
        <v>129317</v>
      </c>
      <c r="E18" s="362">
        <v>120334</v>
      </c>
      <c r="F18" s="362">
        <v>21687</v>
      </c>
      <c r="G18" s="63">
        <v>325314</v>
      </c>
      <c r="H18" s="63" t="s">
        <v>13</v>
      </c>
      <c r="I18" s="64" t="s">
        <v>13</v>
      </c>
      <c r="J18" s="381">
        <f>SUM(C18:I18)</f>
        <v>1399105</v>
      </c>
      <c r="K18" s="363">
        <v>94485</v>
      </c>
      <c r="L18" s="362">
        <v>183154</v>
      </c>
      <c r="M18" s="362">
        <v>192451</v>
      </c>
      <c r="N18" s="362">
        <v>23669</v>
      </c>
      <c r="O18" s="362">
        <v>18</v>
      </c>
      <c r="P18" s="63" t="s">
        <v>13</v>
      </c>
      <c r="Q18" s="362">
        <v>464729</v>
      </c>
      <c r="R18" s="362">
        <v>41111</v>
      </c>
      <c r="S18" s="362">
        <v>372852</v>
      </c>
      <c r="T18" s="382">
        <v>26636</v>
      </c>
      <c r="U18" s="383">
        <f>SUM(K18:T18)</f>
        <v>1399105</v>
      </c>
    </row>
    <row r="19" spans="1:21" s="49" customFormat="1" ht="18.75" customHeight="1">
      <c r="A19" s="822"/>
      <c r="B19" s="288" t="s">
        <v>1</v>
      </c>
      <c r="C19" s="329">
        <v>1515503</v>
      </c>
      <c r="D19" s="61">
        <v>249389</v>
      </c>
      <c r="E19" s="61">
        <v>247417</v>
      </c>
      <c r="F19" s="61">
        <v>67945</v>
      </c>
      <c r="G19" s="61">
        <v>340774</v>
      </c>
      <c r="H19" s="61" t="s">
        <v>13</v>
      </c>
      <c r="I19" s="384" t="s">
        <v>13</v>
      </c>
      <c r="J19" s="627">
        <f aca="true" t="shared" si="0" ref="J19:J25">SUM(C19:I19)</f>
        <v>2421028</v>
      </c>
      <c r="K19" s="329">
        <v>185829</v>
      </c>
      <c r="L19" s="61">
        <v>331186</v>
      </c>
      <c r="M19" s="61">
        <v>343907</v>
      </c>
      <c r="N19" s="61">
        <v>53174</v>
      </c>
      <c r="O19" s="61">
        <v>18</v>
      </c>
      <c r="P19" s="61">
        <v>26</v>
      </c>
      <c r="Q19" s="61">
        <v>589410</v>
      </c>
      <c r="R19" s="61">
        <v>75664</v>
      </c>
      <c r="S19" s="61">
        <v>782358</v>
      </c>
      <c r="T19" s="384">
        <v>59456</v>
      </c>
      <c r="U19" s="629">
        <f aca="true" t="shared" si="1" ref="U19:U35">SUM(K19:T19)</f>
        <v>2421028</v>
      </c>
    </row>
    <row r="20" spans="1:21" s="49" customFormat="1" ht="18.75" customHeight="1">
      <c r="A20" s="822"/>
      <c r="B20" s="288" t="s">
        <v>2</v>
      </c>
      <c r="C20" s="329">
        <v>2200908</v>
      </c>
      <c r="D20" s="61">
        <v>364432</v>
      </c>
      <c r="E20" s="61">
        <v>487866</v>
      </c>
      <c r="F20" s="61">
        <v>108693</v>
      </c>
      <c r="G20" s="61">
        <v>505557</v>
      </c>
      <c r="H20" s="61">
        <v>551</v>
      </c>
      <c r="I20" s="384">
        <v>47</v>
      </c>
      <c r="J20" s="627">
        <f t="shared" si="0"/>
        <v>3668054</v>
      </c>
      <c r="K20" s="329">
        <v>278827</v>
      </c>
      <c r="L20" s="61">
        <v>487893</v>
      </c>
      <c r="M20" s="61">
        <v>499604</v>
      </c>
      <c r="N20" s="61">
        <v>224944</v>
      </c>
      <c r="O20" s="61">
        <v>18</v>
      </c>
      <c r="P20" s="61">
        <v>47</v>
      </c>
      <c r="Q20" s="61">
        <v>815664</v>
      </c>
      <c r="R20" s="61">
        <v>109064</v>
      </c>
      <c r="S20" s="61">
        <v>1158843</v>
      </c>
      <c r="T20" s="384">
        <v>93150</v>
      </c>
      <c r="U20" s="629">
        <f t="shared" si="1"/>
        <v>3668054</v>
      </c>
    </row>
    <row r="21" spans="1:21" s="49" customFormat="1" ht="18.75" customHeight="1">
      <c r="A21" s="822"/>
      <c r="B21" s="288" t="s">
        <v>3</v>
      </c>
      <c r="C21" s="329">
        <v>2994863</v>
      </c>
      <c r="D21" s="61">
        <v>483279</v>
      </c>
      <c r="E21" s="61">
        <v>882008</v>
      </c>
      <c r="F21" s="61">
        <v>163619</v>
      </c>
      <c r="G21" s="61">
        <v>1097618</v>
      </c>
      <c r="H21" s="61">
        <v>1077</v>
      </c>
      <c r="I21" s="384">
        <v>1557</v>
      </c>
      <c r="J21" s="627">
        <f t="shared" si="0"/>
        <v>5624021</v>
      </c>
      <c r="K21" s="329">
        <v>382584</v>
      </c>
      <c r="L21" s="61">
        <v>658415</v>
      </c>
      <c r="M21" s="61">
        <v>652864</v>
      </c>
      <c r="N21" s="61">
        <v>452666</v>
      </c>
      <c r="O21" s="61">
        <v>19</v>
      </c>
      <c r="P21" s="61">
        <v>691</v>
      </c>
      <c r="Q21" s="61">
        <v>1553680</v>
      </c>
      <c r="R21" s="61">
        <v>146647</v>
      </c>
      <c r="S21" s="61">
        <v>1622500</v>
      </c>
      <c r="T21" s="384">
        <v>153955</v>
      </c>
      <c r="U21" s="629">
        <f t="shared" si="1"/>
        <v>5624021</v>
      </c>
    </row>
    <row r="22" spans="1:21" s="49" customFormat="1" ht="18.75" customHeight="1">
      <c r="A22" s="822"/>
      <c r="B22" s="288" t="s">
        <v>4</v>
      </c>
      <c r="C22" s="329">
        <v>3699363</v>
      </c>
      <c r="D22" s="61">
        <v>604078</v>
      </c>
      <c r="E22" s="61">
        <v>1106539</v>
      </c>
      <c r="F22" s="61">
        <v>173165</v>
      </c>
      <c r="G22" s="61">
        <v>1271080</v>
      </c>
      <c r="H22" s="61">
        <v>1764</v>
      </c>
      <c r="I22" s="384">
        <v>3791</v>
      </c>
      <c r="J22" s="627">
        <f t="shared" si="0"/>
        <v>6859780</v>
      </c>
      <c r="K22" s="329">
        <v>461850</v>
      </c>
      <c r="L22" s="61">
        <v>864793</v>
      </c>
      <c r="M22" s="61">
        <v>803436</v>
      </c>
      <c r="N22" s="61">
        <v>622442</v>
      </c>
      <c r="O22" s="61">
        <v>19</v>
      </c>
      <c r="P22" s="61">
        <v>6748</v>
      </c>
      <c r="Q22" s="61">
        <v>1762735</v>
      </c>
      <c r="R22" s="61">
        <v>183148</v>
      </c>
      <c r="S22" s="61">
        <v>1985580</v>
      </c>
      <c r="T22" s="384">
        <v>169029</v>
      </c>
      <c r="U22" s="629">
        <f t="shared" si="1"/>
        <v>6859780</v>
      </c>
    </row>
    <row r="23" spans="1:21" s="49" customFormat="1" ht="18.75" customHeight="1">
      <c r="A23" s="822"/>
      <c r="B23" s="288" t="s">
        <v>5</v>
      </c>
      <c r="C23" s="329">
        <v>4409186</v>
      </c>
      <c r="D23" s="61">
        <v>719579</v>
      </c>
      <c r="E23" s="61">
        <v>1313322</v>
      </c>
      <c r="F23" s="61">
        <v>205836</v>
      </c>
      <c r="G23" s="61">
        <v>1592531</v>
      </c>
      <c r="H23" s="61">
        <v>29133</v>
      </c>
      <c r="I23" s="384">
        <v>6305</v>
      </c>
      <c r="J23" s="627">
        <f t="shared" si="0"/>
        <v>8275892</v>
      </c>
      <c r="K23" s="329">
        <v>544721</v>
      </c>
      <c r="L23" s="61">
        <v>1040985</v>
      </c>
      <c r="M23" s="61">
        <v>967473</v>
      </c>
      <c r="N23" s="61">
        <v>942170</v>
      </c>
      <c r="O23" s="61">
        <v>45</v>
      </c>
      <c r="P23" s="61">
        <v>32985</v>
      </c>
      <c r="Q23" s="61">
        <v>1944384</v>
      </c>
      <c r="R23" s="61">
        <v>218106</v>
      </c>
      <c r="S23" s="61">
        <v>2378379</v>
      </c>
      <c r="T23" s="384">
        <v>206644</v>
      </c>
      <c r="U23" s="629">
        <f t="shared" si="1"/>
        <v>8275892</v>
      </c>
    </row>
    <row r="24" spans="1:21" s="49" customFormat="1" ht="18.75" customHeight="1">
      <c r="A24" s="822"/>
      <c r="B24" s="288" t="s">
        <v>6</v>
      </c>
      <c r="C24" s="329">
        <v>5497360</v>
      </c>
      <c r="D24" s="61">
        <v>881285</v>
      </c>
      <c r="E24" s="61">
        <v>1456558</v>
      </c>
      <c r="F24" s="61">
        <v>231090</v>
      </c>
      <c r="G24" s="61">
        <v>1842413</v>
      </c>
      <c r="H24" s="61">
        <v>29492</v>
      </c>
      <c r="I24" s="384">
        <v>7740</v>
      </c>
      <c r="J24" s="627">
        <f t="shared" si="0"/>
        <v>9945938</v>
      </c>
      <c r="K24" s="329">
        <v>654707</v>
      </c>
      <c r="L24" s="61">
        <v>1257793</v>
      </c>
      <c r="M24" s="61">
        <v>1195287</v>
      </c>
      <c r="N24" s="61">
        <v>1199809</v>
      </c>
      <c r="O24" s="61">
        <v>68</v>
      </c>
      <c r="P24" s="61">
        <v>33966</v>
      </c>
      <c r="Q24" s="61">
        <v>2158356</v>
      </c>
      <c r="R24" s="61">
        <v>277604</v>
      </c>
      <c r="S24" s="61">
        <v>2921999</v>
      </c>
      <c r="T24" s="384">
        <v>246349</v>
      </c>
      <c r="U24" s="629">
        <f t="shared" si="1"/>
        <v>9945938</v>
      </c>
    </row>
    <row r="25" spans="1:21" s="49" customFormat="1" ht="18.75" customHeight="1">
      <c r="A25" s="822"/>
      <c r="B25" s="288" t="s">
        <v>7</v>
      </c>
      <c r="C25" s="329">
        <v>6460724</v>
      </c>
      <c r="D25" s="61">
        <v>1034663</v>
      </c>
      <c r="E25" s="61">
        <v>1715087</v>
      </c>
      <c r="F25" s="61">
        <v>276493</v>
      </c>
      <c r="G25" s="61">
        <v>2702301</v>
      </c>
      <c r="H25" s="61">
        <v>62669</v>
      </c>
      <c r="I25" s="384">
        <v>10079</v>
      </c>
      <c r="J25" s="627">
        <f t="shared" si="0"/>
        <v>12262016</v>
      </c>
      <c r="K25" s="329">
        <v>765853</v>
      </c>
      <c r="L25" s="61">
        <v>1476234</v>
      </c>
      <c r="M25" s="61">
        <v>1420752</v>
      </c>
      <c r="N25" s="61">
        <v>1621951</v>
      </c>
      <c r="O25" s="61">
        <v>75</v>
      </c>
      <c r="P25" s="61">
        <v>70777</v>
      </c>
      <c r="Q25" s="61">
        <v>2847626</v>
      </c>
      <c r="R25" s="61">
        <v>340416</v>
      </c>
      <c r="S25" s="61">
        <v>3416731</v>
      </c>
      <c r="T25" s="384">
        <v>301601</v>
      </c>
      <c r="U25" s="629">
        <f t="shared" si="1"/>
        <v>12262016</v>
      </c>
    </row>
    <row r="26" spans="1:21" s="49" customFormat="1" ht="18.75" customHeight="1">
      <c r="A26" s="822"/>
      <c r="B26" s="288" t="s">
        <v>8</v>
      </c>
      <c r="C26" s="329">
        <v>7522189</v>
      </c>
      <c r="D26" s="61">
        <v>1204010</v>
      </c>
      <c r="E26" s="61">
        <v>2006290</v>
      </c>
      <c r="F26" s="61">
        <v>320912</v>
      </c>
      <c r="G26" s="61">
        <v>3028170</v>
      </c>
      <c r="H26" s="61">
        <v>63146</v>
      </c>
      <c r="I26" s="384">
        <v>10947</v>
      </c>
      <c r="J26" s="627">
        <v>14155664</v>
      </c>
      <c r="K26" s="329">
        <v>896369</v>
      </c>
      <c r="L26" s="61">
        <v>1724537</v>
      </c>
      <c r="M26" s="61">
        <v>1647233</v>
      </c>
      <c r="N26" s="61">
        <v>1919725</v>
      </c>
      <c r="O26" s="61">
        <v>80</v>
      </c>
      <c r="P26" s="61">
        <v>76728</v>
      </c>
      <c r="Q26" s="61">
        <v>3191479</v>
      </c>
      <c r="R26" s="61">
        <v>396429</v>
      </c>
      <c r="S26" s="61">
        <v>3946439</v>
      </c>
      <c r="T26" s="384">
        <v>356645</v>
      </c>
      <c r="U26" s="629">
        <f t="shared" si="1"/>
        <v>14155664</v>
      </c>
    </row>
    <row r="27" spans="1:21" s="49" customFormat="1" ht="18.75" customHeight="1">
      <c r="A27" s="822"/>
      <c r="B27" s="288" t="s">
        <v>9</v>
      </c>
      <c r="C27" s="329">
        <v>8587595</v>
      </c>
      <c r="D27" s="61">
        <v>1364127</v>
      </c>
      <c r="E27" s="61">
        <v>2257076</v>
      </c>
      <c r="F27" s="61">
        <v>369475</v>
      </c>
      <c r="G27" s="61">
        <v>3643843</v>
      </c>
      <c r="H27" s="61">
        <v>65850</v>
      </c>
      <c r="I27" s="384">
        <v>11272</v>
      </c>
      <c r="J27" s="627">
        <v>16299238</v>
      </c>
      <c r="K27" s="329">
        <v>1017380</v>
      </c>
      <c r="L27" s="61">
        <v>1953022</v>
      </c>
      <c r="M27" s="61">
        <v>1859839</v>
      </c>
      <c r="N27" s="61">
        <v>2189345</v>
      </c>
      <c r="O27" s="61">
        <v>6282</v>
      </c>
      <c r="P27" s="61">
        <v>80256</v>
      </c>
      <c r="Q27" s="61">
        <v>3805922</v>
      </c>
      <c r="R27" s="61">
        <v>449536</v>
      </c>
      <c r="S27" s="61">
        <v>4530793</v>
      </c>
      <c r="T27" s="384">
        <v>406863</v>
      </c>
      <c r="U27" s="629">
        <f t="shared" si="1"/>
        <v>16299238</v>
      </c>
    </row>
    <row r="28" spans="1:21" s="49" customFormat="1" ht="18.75" customHeight="1">
      <c r="A28" s="822"/>
      <c r="B28" s="288" t="s">
        <v>10</v>
      </c>
      <c r="C28" s="329">
        <v>9637295</v>
      </c>
      <c r="D28" s="61">
        <v>1525573</v>
      </c>
      <c r="E28" s="61">
        <v>2602750</v>
      </c>
      <c r="F28" s="61">
        <v>445738</v>
      </c>
      <c r="G28" s="61">
        <v>4036160</v>
      </c>
      <c r="H28" s="61">
        <v>71106</v>
      </c>
      <c r="I28" s="384">
        <v>12277</v>
      </c>
      <c r="J28" s="627">
        <v>18330899</v>
      </c>
      <c r="K28" s="329">
        <v>1181171</v>
      </c>
      <c r="L28" s="61">
        <v>2174278</v>
      </c>
      <c r="M28" s="61">
        <v>2096864</v>
      </c>
      <c r="N28" s="61">
        <v>2558633</v>
      </c>
      <c r="O28" s="61">
        <v>6318</v>
      </c>
      <c r="P28" s="61">
        <v>84172</v>
      </c>
      <c r="Q28" s="61">
        <v>4130027</v>
      </c>
      <c r="R28" s="61">
        <v>505892</v>
      </c>
      <c r="S28" s="61">
        <v>5139200</v>
      </c>
      <c r="T28" s="384">
        <v>454344</v>
      </c>
      <c r="U28" s="629">
        <f t="shared" si="1"/>
        <v>18330899</v>
      </c>
    </row>
    <row r="29" spans="1:21" s="49" customFormat="1" ht="18.75" customHeight="1" thickBot="1">
      <c r="A29" s="823"/>
      <c r="B29" s="289" t="s">
        <v>11</v>
      </c>
      <c r="C29" s="491">
        <v>10495666</v>
      </c>
      <c r="D29" s="492">
        <v>1689783</v>
      </c>
      <c r="E29" s="492">
        <v>3060971</v>
      </c>
      <c r="F29" s="492">
        <v>491488</v>
      </c>
      <c r="G29" s="492">
        <v>5832210</v>
      </c>
      <c r="H29" s="492">
        <v>83025</v>
      </c>
      <c r="I29" s="493">
        <v>14693</v>
      </c>
      <c r="J29" s="680">
        <v>21667836</v>
      </c>
      <c r="K29" s="491">
        <v>1320504</v>
      </c>
      <c r="L29" s="492">
        <v>2455795</v>
      </c>
      <c r="M29" s="492">
        <v>2320846</v>
      </c>
      <c r="N29" s="492">
        <v>4245505</v>
      </c>
      <c r="O29" s="492">
        <v>6322</v>
      </c>
      <c r="P29" s="492">
        <v>96704</v>
      </c>
      <c r="Q29" s="492">
        <v>4391263</v>
      </c>
      <c r="R29" s="492">
        <v>556387</v>
      </c>
      <c r="S29" s="492">
        <v>5760414</v>
      </c>
      <c r="T29" s="493">
        <v>514096</v>
      </c>
      <c r="U29" s="681">
        <f t="shared" si="1"/>
        <v>21667836</v>
      </c>
    </row>
    <row r="30" spans="1:21" s="49" customFormat="1" ht="18.75" customHeight="1" thickBot="1">
      <c r="A30" s="825">
        <v>2023</v>
      </c>
      <c r="B30" s="623" t="s">
        <v>0</v>
      </c>
      <c r="C30" s="624">
        <v>1774914.22889</v>
      </c>
      <c r="D30" s="625">
        <v>265319.66341</v>
      </c>
      <c r="E30" s="625">
        <v>315765.23195</v>
      </c>
      <c r="F30" s="625">
        <v>19219.26609</v>
      </c>
      <c r="G30" s="396">
        <v>372242.55461</v>
      </c>
      <c r="H30" s="396" t="s">
        <v>13</v>
      </c>
      <c r="I30" s="626">
        <v>180</v>
      </c>
      <c r="J30" s="627">
        <v>2747640.94495</v>
      </c>
      <c r="K30" s="624">
        <v>154029.87307</v>
      </c>
      <c r="L30" s="625">
        <v>350284.48487</v>
      </c>
      <c r="M30" s="625">
        <v>380391.13857</v>
      </c>
      <c r="N30" s="625">
        <v>110834.92196</v>
      </c>
      <c r="O30" s="625" t="s">
        <v>13</v>
      </c>
      <c r="P30" s="396" t="s">
        <v>13</v>
      </c>
      <c r="Q30" s="625">
        <v>819959.04368</v>
      </c>
      <c r="R30" s="625">
        <v>86418.41035</v>
      </c>
      <c r="S30" s="625">
        <v>820262.80036</v>
      </c>
      <c r="T30" s="628">
        <v>25460.27209</v>
      </c>
      <c r="U30" s="681">
        <f t="shared" si="1"/>
        <v>2747640.9449500004</v>
      </c>
    </row>
    <row r="31" spans="1:21" s="49" customFormat="1" ht="18.75" customHeight="1" thickBot="1">
      <c r="A31" s="822"/>
      <c r="B31" s="288" t="s">
        <v>1</v>
      </c>
      <c r="C31" s="329">
        <v>3232400.11173</v>
      </c>
      <c r="D31" s="61">
        <v>508218.75036</v>
      </c>
      <c r="E31" s="61">
        <v>752832.78802</v>
      </c>
      <c r="F31" s="61">
        <v>45991.90702</v>
      </c>
      <c r="G31" s="61">
        <v>651354.73651</v>
      </c>
      <c r="H31" s="61" t="s">
        <v>13</v>
      </c>
      <c r="I31" s="384">
        <v>180</v>
      </c>
      <c r="J31" s="627">
        <v>5190978.29364</v>
      </c>
      <c r="K31" s="329">
        <v>293072.57678</v>
      </c>
      <c r="L31" s="61">
        <v>633277.19973</v>
      </c>
      <c r="M31" s="61">
        <v>685798.092</v>
      </c>
      <c r="N31" s="61">
        <v>403491.14865</v>
      </c>
      <c r="O31" s="61">
        <v>118.062</v>
      </c>
      <c r="P31" s="61">
        <v>1.41223</v>
      </c>
      <c r="Q31" s="61">
        <v>1274044.41376</v>
      </c>
      <c r="R31" s="61">
        <v>151427.75287</v>
      </c>
      <c r="S31" s="61">
        <v>1684930.26771</v>
      </c>
      <c r="T31" s="384">
        <v>64817.36791</v>
      </c>
      <c r="U31" s="681">
        <f t="shared" si="1"/>
        <v>5190978.293639999</v>
      </c>
    </row>
    <row r="32" spans="1:21" s="49" customFormat="1" ht="18.75" customHeight="1" thickBot="1">
      <c r="A32" s="822"/>
      <c r="B32" s="288" t="s">
        <v>2</v>
      </c>
      <c r="C32" s="329">
        <v>4735336.37016</v>
      </c>
      <c r="D32" s="61">
        <v>747064.43873</v>
      </c>
      <c r="E32" s="61">
        <v>1264300.43222</v>
      </c>
      <c r="F32" s="61">
        <v>107893.47653</v>
      </c>
      <c r="G32" s="61">
        <v>932578.08147</v>
      </c>
      <c r="H32" s="61">
        <v>50.02286</v>
      </c>
      <c r="I32" s="384">
        <v>180</v>
      </c>
      <c r="J32" s="627">
        <v>7787402.821969999</v>
      </c>
      <c r="K32" s="329">
        <v>443462.453</v>
      </c>
      <c r="L32" s="61">
        <v>1059528.29299</v>
      </c>
      <c r="M32" s="61">
        <v>1005316.23693</v>
      </c>
      <c r="N32" s="61">
        <v>725747.79358</v>
      </c>
      <c r="O32" s="61">
        <v>167.253</v>
      </c>
      <c r="P32" s="61">
        <v>7778.01019</v>
      </c>
      <c r="Q32" s="61">
        <v>1700539.08389</v>
      </c>
      <c r="R32" s="61">
        <v>221760.47038</v>
      </c>
      <c r="S32" s="61">
        <v>2520598.32737</v>
      </c>
      <c r="T32" s="384">
        <v>102504.90064</v>
      </c>
      <c r="U32" s="681">
        <f t="shared" si="1"/>
        <v>7787402.821969999</v>
      </c>
    </row>
    <row r="33" spans="1:21" s="49" customFormat="1" ht="18.75" customHeight="1" thickBot="1">
      <c r="A33" s="822"/>
      <c r="B33" s="288" t="s">
        <v>3</v>
      </c>
      <c r="C33" s="329">
        <v>6236091.20488</v>
      </c>
      <c r="D33" s="61">
        <v>977444.28513</v>
      </c>
      <c r="E33" s="61">
        <v>1726248.06008</v>
      </c>
      <c r="F33" s="61">
        <v>150670.12232</v>
      </c>
      <c r="G33" s="61">
        <v>1594824.43651</v>
      </c>
      <c r="H33" s="61">
        <v>3216.35208</v>
      </c>
      <c r="I33" s="384">
        <v>180</v>
      </c>
      <c r="J33" s="627">
        <v>10688674.461000001</v>
      </c>
      <c r="K33" s="329">
        <v>591139.45363</v>
      </c>
      <c r="L33" s="61">
        <v>1394537.72982</v>
      </c>
      <c r="M33" s="61">
        <v>1313003.8364</v>
      </c>
      <c r="N33" s="61">
        <v>1100864.80554</v>
      </c>
      <c r="O33" s="61">
        <v>171.937</v>
      </c>
      <c r="P33" s="61">
        <v>8033.95415</v>
      </c>
      <c r="Q33" s="61">
        <v>2470094.05887</v>
      </c>
      <c r="R33" s="61">
        <v>296496.91316</v>
      </c>
      <c r="S33" s="61">
        <v>3367794.38614</v>
      </c>
      <c r="T33" s="384">
        <v>146537.38629</v>
      </c>
      <c r="U33" s="681">
        <f t="shared" si="1"/>
        <v>10688674.461000001</v>
      </c>
    </row>
    <row r="34" spans="1:21" s="49" customFormat="1" ht="18.75" customHeight="1" thickBot="1">
      <c r="A34" s="822"/>
      <c r="B34" s="288" t="s">
        <v>4</v>
      </c>
      <c r="C34" s="329">
        <v>7691528.8094</v>
      </c>
      <c r="D34" s="61">
        <v>1220080.08507</v>
      </c>
      <c r="E34" s="61">
        <v>2132460.8242</v>
      </c>
      <c r="F34" s="61">
        <v>203612.66739</v>
      </c>
      <c r="G34" s="61">
        <v>1840542.10463</v>
      </c>
      <c r="H34" s="61">
        <v>8788.84699</v>
      </c>
      <c r="I34" s="384">
        <v>1978.08</v>
      </c>
      <c r="J34" s="627">
        <v>13098991.41768</v>
      </c>
      <c r="K34" s="329">
        <v>728039.85054</v>
      </c>
      <c r="L34" s="61">
        <v>1722684.20949</v>
      </c>
      <c r="M34" s="61">
        <v>1624787.57556</v>
      </c>
      <c r="N34" s="61">
        <v>1396447.7533</v>
      </c>
      <c r="O34" s="61">
        <v>171.937</v>
      </c>
      <c r="P34" s="61">
        <v>8033.95415</v>
      </c>
      <c r="Q34" s="61">
        <v>2911781.73745</v>
      </c>
      <c r="R34" s="61">
        <v>364649.00718</v>
      </c>
      <c r="S34" s="61">
        <v>4148224.6861</v>
      </c>
      <c r="T34" s="384">
        <v>194170.70691</v>
      </c>
      <c r="U34" s="681">
        <f t="shared" si="1"/>
        <v>13098991.417679999</v>
      </c>
    </row>
    <row r="35" spans="1:21" s="49" customFormat="1" ht="18.75" customHeight="1" thickBot="1">
      <c r="A35" s="822"/>
      <c r="B35" s="288" t="s">
        <v>5</v>
      </c>
      <c r="C35" s="329">
        <v>9455688.79576</v>
      </c>
      <c r="D35" s="61">
        <v>1499811.92892</v>
      </c>
      <c r="E35" s="61">
        <v>2549570.99344</v>
      </c>
      <c r="F35" s="61">
        <v>260085.08662</v>
      </c>
      <c r="G35" s="61">
        <v>2216406.29952</v>
      </c>
      <c r="H35" s="61">
        <v>10109.72164</v>
      </c>
      <c r="I35" s="384">
        <v>6678.4</v>
      </c>
      <c r="J35" s="627">
        <v>15998351.225900002</v>
      </c>
      <c r="K35" s="329">
        <v>972578.67858</v>
      </c>
      <c r="L35" s="61">
        <v>2155354.13546</v>
      </c>
      <c r="M35" s="61">
        <v>1936409.99361</v>
      </c>
      <c r="N35" s="61">
        <v>1821502.00684</v>
      </c>
      <c r="O35" s="61">
        <v>201.7644</v>
      </c>
      <c r="P35" s="61">
        <v>17667.36819</v>
      </c>
      <c r="Q35" s="61">
        <v>3412817.48024</v>
      </c>
      <c r="R35" s="61">
        <v>438899.46517</v>
      </c>
      <c r="S35" s="61">
        <v>5001846.76274</v>
      </c>
      <c r="T35" s="384">
        <v>241073.57067</v>
      </c>
      <c r="U35" s="681">
        <f t="shared" si="1"/>
        <v>15998351.2259</v>
      </c>
    </row>
    <row r="36" spans="1:21" s="49" customFormat="1" ht="18.75" customHeight="1">
      <c r="A36" s="822"/>
      <c r="B36" s="288" t="s">
        <v>6</v>
      </c>
      <c r="C36" s="329">
        <v>11857061.77719</v>
      </c>
      <c r="D36" s="61">
        <v>1823505.41464</v>
      </c>
      <c r="E36" s="61">
        <v>2914043.57261</v>
      </c>
      <c r="F36" s="61">
        <v>297581.99193</v>
      </c>
      <c r="G36" s="61">
        <v>3202140.25525</v>
      </c>
      <c r="H36" s="61">
        <v>87605.91715</v>
      </c>
      <c r="I36" s="384">
        <v>10808.4</v>
      </c>
      <c r="J36" s="627">
        <v>20192747.328769997</v>
      </c>
      <c r="K36" s="329">
        <v>1182174.72194</v>
      </c>
      <c r="L36" s="61">
        <v>2540985.46822</v>
      </c>
      <c r="M36" s="61">
        <v>2391354.12618</v>
      </c>
      <c r="N36" s="61">
        <v>2186968.58301</v>
      </c>
      <c r="O36" s="61">
        <v>342.7724</v>
      </c>
      <c r="P36" s="61">
        <v>94007.28584</v>
      </c>
      <c r="Q36" s="61">
        <v>4808857.39983</v>
      </c>
      <c r="R36" s="61">
        <v>555264.12495</v>
      </c>
      <c r="S36" s="61">
        <v>6146691.40206</v>
      </c>
      <c r="T36" s="384">
        <v>286101.44434</v>
      </c>
      <c r="U36" s="629">
        <v>20192747.328769997</v>
      </c>
    </row>
    <row r="37" spans="1:21" s="49" customFormat="1" ht="18.75" customHeight="1">
      <c r="A37" s="822"/>
      <c r="B37" s="288" t="s">
        <v>7</v>
      </c>
      <c r="C37" s="329">
        <v>13975656.29332</v>
      </c>
      <c r="D37" s="61">
        <v>2104549.17729</v>
      </c>
      <c r="E37" s="61">
        <v>3478227.99327</v>
      </c>
      <c r="F37" s="61">
        <v>329263.6222</v>
      </c>
      <c r="G37" s="61">
        <v>3701117.89815</v>
      </c>
      <c r="H37" s="61">
        <v>90097.32087</v>
      </c>
      <c r="I37" s="384">
        <v>15591.9672</v>
      </c>
      <c r="J37" s="627">
        <v>23694504.2723</v>
      </c>
      <c r="K37" s="329">
        <v>1392337.21162</v>
      </c>
      <c r="L37" s="61">
        <v>2970668.49748</v>
      </c>
      <c r="M37" s="61">
        <v>2855464.16629</v>
      </c>
      <c r="N37" s="61">
        <v>2752060.50507</v>
      </c>
      <c r="O37" s="61">
        <v>362.80173</v>
      </c>
      <c r="P37" s="61">
        <v>108156.60905</v>
      </c>
      <c r="Q37" s="61">
        <v>5474698.44059</v>
      </c>
      <c r="R37" s="61">
        <v>671752.63249</v>
      </c>
      <c r="S37" s="61">
        <v>7130279.18255</v>
      </c>
      <c r="T37" s="384">
        <v>338724.22543</v>
      </c>
      <c r="U37" s="629">
        <v>23694504.2723</v>
      </c>
    </row>
    <row r="38" spans="1:21" s="49" customFormat="1" ht="18.75" customHeight="1">
      <c r="A38" s="822"/>
      <c r="B38" s="288" t="s">
        <v>8</v>
      </c>
      <c r="C38" s="329">
        <v>16251182.50266</v>
      </c>
      <c r="D38" s="61">
        <v>2414095.03725</v>
      </c>
      <c r="E38" s="61">
        <v>4008076.39161</v>
      </c>
      <c r="F38" s="61">
        <v>373078.35777</v>
      </c>
      <c r="G38" s="61">
        <v>4208103.43766</v>
      </c>
      <c r="H38" s="61">
        <v>91899.77927</v>
      </c>
      <c r="I38" s="384">
        <v>21729.3008</v>
      </c>
      <c r="J38" s="627">
        <v>27368164.80702</v>
      </c>
      <c r="K38" s="329">
        <v>1611575.27107</v>
      </c>
      <c r="L38" s="61">
        <v>3421535.75359</v>
      </c>
      <c r="M38" s="61">
        <v>3327150.25284</v>
      </c>
      <c r="N38" s="61">
        <v>3327455.16303</v>
      </c>
      <c r="O38" s="61">
        <v>429.48266</v>
      </c>
      <c r="P38" s="61">
        <v>130330.17373</v>
      </c>
      <c r="Q38" s="61">
        <v>6163818.23258</v>
      </c>
      <c r="R38" s="61">
        <v>781060.07963</v>
      </c>
      <c r="S38" s="61">
        <v>8212391.80034</v>
      </c>
      <c r="T38" s="384">
        <v>392418.59755</v>
      </c>
      <c r="U38" s="629">
        <v>27368164.80702</v>
      </c>
    </row>
    <row r="39" spans="1:21" s="49" customFormat="1" ht="18.75" customHeight="1">
      <c r="A39" s="822"/>
      <c r="B39" s="288" t="s">
        <v>9</v>
      </c>
      <c r="C39" s="329">
        <v>18549520.29636</v>
      </c>
      <c r="D39" s="61">
        <v>2706721.25611</v>
      </c>
      <c r="E39" s="61">
        <v>4510578.72538</v>
      </c>
      <c r="F39" s="61">
        <v>408107.53136</v>
      </c>
      <c r="G39" s="61">
        <v>5769359.91091</v>
      </c>
      <c r="H39" s="61">
        <v>94324.45663</v>
      </c>
      <c r="I39" s="384">
        <v>29079.008</v>
      </c>
      <c r="J39" s="627">
        <v>32067691.184750002</v>
      </c>
      <c r="K39" s="329">
        <v>1829650.90941</v>
      </c>
      <c r="L39" s="61">
        <v>3796080.51424</v>
      </c>
      <c r="M39" s="61">
        <v>3783000.67141</v>
      </c>
      <c r="N39" s="61">
        <v>4170464.45288</v>
      </c>
      <c r="O39" s="61">
        <v>449.12091</v>
      </c>
      <c r="P39" s="61">
        <v>142621.54852</v>
      </c>
      <c r="Q39" s="61">
        <v>7620614.05381</v>
      </c>
      <c r="R39" s="61">
        <v>920816.62477</v>
      </c>
      <c r="S39" s="61">
        <v>9359036.01914</v>
      </c>
      <c r="T39" s="384">
        <v>444957.26966</v>
      </c>
      <c r="U39" s="629">
        <v>32067691.184750002</v>
      </c>
    </row>
    <row r="40" spans="1:21" s="49" customFormat="1" ht="18.75" customHeight="1">
      <c r="A40" s="822"/>
      <c r="B40" s="288" t="s">
        <v>10</v>
      </c>
      <c r="C40" s="329">
        <v>20860589.25647</v>
      </c>
      <c r="D40" s="61">
        <v>2997739.29839</v>
      </c>
      <c r="E40" s="61">
        <v>5176381.61713</v>
      </c>
      <c r="F40" s="61">
        <v>480051.91223</v>
      </c>
      <c r="G40" s="61">
        <v>6583044.7363</v>
      </c>
      <c r="H40" s="61">
        <v>102655.48845</v>
      </c>
      <c r="I40" s="384">
        <v>32093.728</v>
      </c>
      <c r="J40" s="627">
        <v>36232556.03697</v>
      </c>
      <c r="K40" s="329">
        <v>2075234.91076</v>
      </c>
      <c r="L40" s="61">
        <v>4227167.08395</v>
      </c>
      <c r="M40" s="61">
        <v>4286231.401</v>
      </c>
      <c r="N40" s="61">
        <v>4982323.26054</v>
      </c>
      <c r="O40" s="61">
        <v>25809.22629</v>
      </c>
      <c r="P40" s="61">
        <v>158838.66842</v>
      </c>
      <c r="Q40" s="61">
        <v>8344894.64754</v>
      </c>
      <c r="R40" s="61">
        <v>1036356.95707</v>
      </c>
      <c r="S40" s="61">
        <v>10598228.21476</v>
      </c>
      <c r="T40" s="384">
        <v>497471.66664</v>
      </c>
      <c r="U40" s="629">
        <v>36232556.03697</v>
      </c>
    </row>
    <row r="41" spans="1:21" s="49" customFormat="1" ht="18.75" customHeight="1" thickBot="1">
      <c r="A41" s="826"/>
      <c r="B41" s="387" t="s">
        <v>11</v>
      </c>
      <c r="C41" s="388">
        <v>22496984.04826</v>
      </c>
      <c r="D41" s="389">
        <v>3305386.02723</v>
      </c>
      <c r="E41" s="389">
        <v>6030169.53563</v>
      </c>
      <c r="F41" s="389">
        <v>579359.51201</v>
      </c>
      <c r="G41" s="389">
        <v>9289045.99405</v>
      </c>
      <c r="H41" s="389">
        <v>124449.61927</v>
      </c>
      <c r="I41" s="390">
        <v>34125.728</v>
      </c>
      <c r="J41" s="627">
        <v>41859520.464449994</v>
      </c>
      <c r="K41" s="388">
        <v>2371147.07965</v>
      </c>
      <c r="L41" s="389">
        <v>4752599.06008</v>
      </c>
      <c r="M41" s="389">
        <v>4681777.95544</v>
      </c>
      <c r="N41" s="389">
        <v>7627983.25794</v>
      </c>
      <c r="O41" s="389">
        <v>26150.26362</v>
      </c>
      <c r="P41" s="389">
        <v>218409.31787</v>
      </c>
      <c r="Q41" s="389">
        <v>8930032.37956</v>
      </c>
      <c r="R41" s="389">
        <v>1115021.78884</v>
      </c>
      <c r="S41" s="389">
        <v>11577837.10836</v>
      </c>
      <c r="T41" s="390">
        <v>558562.25309</v>
      </c>
      <c r="U41" s="629">
        <v>41859520.464449994</v>
      </c>
    </row>
    <row r="42" spans="1:21" ht="14.25" customHeight="1" thickTop="1">
      <c r="A42" s="728"/>
      <c r="B42" s="728"/>
      <c r="C42" s="728"/>
      <c r="D42" s="728"/>
      <c r="E42" s="728"/>
      <c r="F42" s="728"/>
      <c r="G42" s="728"/>
      <c r="H42" s="728"/>
      <c r="I42" s="728"/>
      <c r="J42" s="728"/>
      <c r="K42" s="728"/>
      <c r="L42" s="728"/>
      <c r="M42" s="728"/>
      <c r="N42" s="728"/>
      <c r="O42" s="728"/>
      <c r="P42" s="728"/>
      <c r="Q42" s="728"/>
      <c r="R42" s="728"/>
      <c r="S42" s="728"/>
      <c r="T42" s="728"/>
      <c r="U42" s="728"/>
    </row>
    <row r="43" spans="1:10" s="119" customFormat="1" ht="14.25" customHeight="1">
      <c r="A43" s="741" t="s">
        <v>242</v>
      </c>
      <c r="B43" s="741"/>
      <c r="C43" s="741"/>
      <c r="D43" s="741"/>
      <c r="E43" s="741"/>
      <c r="F43" s="741"/>
      <c r="G43" s="741"/>
      <c r="H43" s="741"/>
      <c r="I43" s="741"/>
      <c r="J43" s="741"/>
    </row>
    <row r="44" spans="1:21" ht="14.25" customHeight="1">
      <c r="A44" s="761" t="s">
        <v>428</v>
      </c>
      <c r="B44" s="761"/>
      <c r="C44" s="761"/>
      <c r="D44" s="761"/>
      <c r="E44" s="761"/>
      <c r="F44" s="761"/>
      <c r="G44" s="761"/>
      <c r="H44" s="761"/>
      <c r="I44" s="761"/>
      <c r="J44" s="761"/>
      <c r="K44"/>
      <c r="L44"/>
      <c r="M44"/>
      <c r="N44"/>
      <c r="O44"/>
      <c r="P44"/>
      <c r="Q44"/>
      <c r="R44"/>
      <c r="S44"/>
      <c r="T44"/>
      <c r="U44"/>
    </row>
    <row r="45" spans="1:21" ht="14.25" customHeight="1">
      <c r="A45" s="761" t="s">
        <v>405</v>
      </c>
      <c r="B45" s="761"/>
      <c r="C45" s="761"/>
      <c r="D45" s="761"/>
      <c r="E45" s="761"/>
      <c r="F45" s="761"/>
      <c r="G45" s="761"/>
      <c r="H45" s="761"/>
      <c r="I45" s="761"/>
      <c r="J45" s="761"/>
      <c r="K45" s="761"/>
      <c r="L45" s="761"/>
      <c r="M45" s="761"/>
      <c r="N45" s="761"/>
      <c r="O45"/>
      <c r="P45"/>
      <c r="Q45"/>
      <c r="R45"/>
      <c r="S45"/>
      <c r="T45"/>
      <c r="U45"/>
    </row>
    <row r="46" spans="1:10" ht="14.25" customHeight="1">
      <c r="A46" s="761" t="s">
        <v>16</v>
      </c>
      <c r="B46" s="761"/>
      <c r="C46" s="761"/>
      <c r="D46" s="761"/>
      <c r="E46" s="761"/>
      <c r="F46" s="761"/>
      <c r="G46" s="761"/>
      <c r="H46" s="761"/>
      <c r="I46" s="761"/>
      <c r="J46" s="761"/>
    </row>
    <row r="47" spans="6:21" ht="12.75"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6:21" ht="20.25" customHeight="1">
      <c r="F48"/>
      <c r="G48"/>
      <c r="H48"/>
      <c r="I48" s="760" t="s">
        <v>34</v>
      </c>
      <c r="J48" s="760"/>
      <c r="K48"/>
      <c r="U48"/>
    </row>
    <row r="49" spans="6:21" ht="12.75"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8:21" ht="12.75">
      <c r="H50" s="68"/>
      <c r="U50"/>
    </row>
    <row r="51" ht="12.75">
      <c r="U51"/>
    </row>
    <row r="53" spans="16:21" ht="12.75">
      <c r="P53"/>
      <c r="Q53"/>
      <c r="R53"/>
      <c r="S53"/>
      <c r="T53"/>
      <c r="U53"/>
    </row>
    <row r="54" spans="17:21" ht="12.75">
      <c r="Q54"/>
      <c r="R54"/>
      <c r="S54"/>
      <c r="T54"/>
      <c r="U54"/>
    </row>
  </sheetData>
  <sheetProtection/>
  <mergeCells count="17">
    <mergeCell ref="A18:A29"/>
    <mergeCell ref="A2:U2"/>
    <mergeCell ref="U4:U5"/>
    <mergeCell ref="J4:J5"/>
    <mergeCell ref="A3:U3"/>
    <mergeCell ref="K4:T4"/>
    <mergeCell ref="A4:A5"/>
    <mergeCell ref="I48:J48"/>
    <mergeCell ref="A43:J43"/>
    <mergeCell ref="A44:J44"/>
    <mergeCell ref="A46:J46"/>
    <mergeCell ref="C4:I4"/>
    <mergeCell ref="B4:B5"/>
    <mergeCell ref="A45:N45"/>
    <mergeCell ref="A30:A41"/>
    <mergeCell ref="A42:U42"/>
    <mergeCell ref="A6:A17"/>
  </mergeCells>
  <hyperlinks>
    <hyperlink ref="A1" r:id="rId1" display="http://kayham.erciyes.edu.tr/"/>
  </hyperlinks>
  <printOptions/>
  <pageMargins left="0.23" right="0.37" top="0.7" bottom="0.42" header="0.5" footer="0.3"/>
  <pageSetup horizontalDpi="600" verticalDpi="600" orientation="landscape" paperSize="9" scale="41" r:id="rId3"/>
  <ignoredErrors>
    <ignoredError sqref="U26:U29 U31:U35" formulaRange="1"/>
  </ignoredError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94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10.57421875" style="119" customWidth="1"/>
    <col min="2" max="2" width="15.00390625" style="7" customWidth="1"/>
    <col min="3" max="3" width="22.8515625" style="119" customWidth="1"/>
    <col min="4" max="5" width="24.421875" style="119" customWidth="1"/>
    <col min="6" max="16384" width="9.140625" style="119" customWidth="1"/>
  </cols>
  <sheetData>
    <row r="1" spans="1:5" s="76" customFormat="1" ht="16.5" customHeight="1" thickBot="1">
      <c r="A1" s="210" t="s">
        <v>41</v>
      </c>
      <c r="B1" s="391"/>
      <c r="E1" s="226" t="s">
        <v>42</v>
      </c>
    </row>
    <row r="2" spans="1:5" ht="21" customHeight="1" thickBot="1" thickTop="1">
      <c r="A2" s="764" t="s">
        <v>57</v>
      </c>
      <c r="B2" s="765"/>
      <c r="C2" s="765"/>
      <c r="D2" s="765"/>
      <c r="E2" s="766"/>
    </row>
    <row r="3" spans="1:5" ht="49.5" customHeight="1" thickBot="1">
      <c r="A3" s="839" t="s">
        <v>412</v>
      </c>
      <c r="B3" s="840"/>
      <c r="C3" s="840"/>
      <c r="D3" s="840"/>
      <c r="E3" s="841"/>
    </row>
    <row r="4" spans="1:5" ht="39.75" customHeight="1" thickBot="1">
      <c r="A4" s="392" t="s">
        <v>15</v>
      </c>
      <c r="B4" s="393" t="s">
        <v>243</v>
      </c>
      <c r="C4" s="394" t="s">
        <v>244</v>
      </c>
      <c r="D4" s="137" t="s">
        <v>245</v>
      </c>
      <c r="E4" s="138" t="s">
        <v>56</v>
      </c>
    </row>
    <row r="5" spans="1:5" ht="12.75" customHeight="1">
      <c r="A5" s="845">
        <v>2004</v>
      </c>
      <c r="B5" s="139" t="s">
        <v>54</v>
      </c>
      <c r="C5" s="395">
        <v>742320205.3</v>
      </c>
      <c r="D5" s="396">
        <v>668083434.7</v>
      </c>
      <c r="E5" s="140">
        <f>D5/C5*100</f>
        <v>89.99936010498354</v>
      </c>
    </row>
    <row r="6" spans="1:5" ht="12.75" customHeight="1">
      <c r="A6" s="828"/>
      <c r="B6" s="141" t="s">
        <v>246</v>
      </c>
      <c r="C6" s="397">
        <v>667273002.2</v>
      </c>
      <c r="D6" s="62">
        <v>562017122.95</v>
      </c>
      <c r="E6" s="130">
        <f aca="true" t="shared" si="0" ref="E6:E23">D6/C6*100</f>
        <v>84.2259646497054</v>
      </c>
    </row>
    <row r="7" spans="1:5" ht="12.75" customHeight="1" thickBot="1">
      <c r="A7" s="838"/>
      <c r="B7" s="398" t="s">
        <v>247</v>
      </c>
      <c r="C7" s="399">
        <v>844610243.05</v>
      </c>
      <c r="D7" s="400">
        <v>739847454.45</v>
      </c>
      <c r="E7" s="401">
        <f t="shared" si="0"/>
        <v>87.59631564238582</v>
      </c>
    </row>
    <row r="8" spans="1:5" ht="12.75" customHeight="1" thickBot="1">
      <c r="A8" s="842"/>
      <c r="B8" s="843"/>
      <c r="C8" s="843"/>
      <c r="D8" s="843"/>
      <c r="E8" s="844"/>
    </row>
    <row r="9" spans="1:5" ht="12.75" customHeight="1">
      <c r="A9" s="827">
        <v>2005</v>
      </c>
      <c r="B9" s="402" t="s">
        <v>54</v>
      </c>
      <c r="C9" s="403">
        <v>915997587.2500001</v>
      </c>
      <c r="D9" s="63">
        <v>809320717.83</v>
      </c>
      <c r="E9" s="404">
        <f t="shared" si="0"/>
        <v>88.35402288118853</v>
      </c>
    </row>
    <row r="10" spans="1:5" ht="12.75" customHeight="1">
      <c r="A10" s="828"/>
      <c r="B10" s="141" t="s">
        <v>246</v>
      </c>
      <c r="C10" s="397">
        <v>822562820.2699999</v>
      </c>
      <c r="D10" s="62">
        <v>666264626.1500001</v>
      </c>
      <c r="E10" s="130">
        <f t="shared" si="0"/>
        <v>80.99863131806806</v>
      </c>
    </row>
    <row r="11" spans="1:5" ht="12.75" customHeight="1" thickBot="1">
      <c r="A11" s="838"/>
      <c r="B11" s="398" t="s">
        <v>247</v>
      </c>
      <c r="C11" s="399">
        <v>1031123190.3600001</v>
      </c>
      <c r="D11" s="400">
        <v>879652785.4899999</v>
      </c>
      <c r="E11" s="401">
        <f t="shared" si="0"/>
        <v>85.31015437475354</v>
      </c>
    </row>
    <row r="12" spans="1:5" ht="12.75" customHeight="1" thickBot="1">
      <c r="A12" s="842"/>
      <c r="B12" s="843"/>
      <c r="C12" s="843"/>
      <c r="D12" s="843"/>
      <c r="E12" s="844"/>
    </row>
    <row r="13" spans="1:9" ht="12.75" customHeight="1">
      <c r="A13" s="827">
        <v>2006</v>
      </c>
      <c r="B13" s="402" t="s">
        <v>54</v>
      </c>
      <c r="C13" s="403">
        <v>1082262640.5300002</v>
      </c>
      <c r="D13" s="63">
        <v>947372739.41</v>
      </c>
      <c r="E13" s="404">
        <f t="shared" si="0"/>
        <v>87.53630624688822</v>
      </c>
      <c r="I13" s="142"/>
    </row>
    <row r="14" spans="1:9" ht="12.75" customHeight="1">
      <c r="A14" s="828"/>
      <c r="B14" s="141" t="s">
        <v>246</v>
      </c>
      <c r="C14" s="397">
        <v>995162103.1200001</v>
      </c>
      <c r="D14" s="62">
        <v>847523686.3699999</v>
      </c>
      <c r="E14" s="130">
        <f t="shared" si="0"/>
        <v>85.16438515020528</v>
      </c>
      <c r="I14" s="143"/>
    </row>
    <row r="15" spans="1:5" ht="12.75" customHeight="1" thickBot="1">
      <c r="A15" s="838"/>
      <c r="B15" s="398" t="s">
        <v>247</v>
      </c>
      <c r="C15" s="399">
        <v>1220495805.36</v>
      </c>
      <c r="D15" s="400">
        <v>1016128895.2000002</v>
      </c>
      <c r="E15" s="401">
        <f t="shared" si="0"/>
        <v>83.25541888284333</v>
      </c>
    </row>
    <row r="16" spans="1:5" ht="12.75" customHeight="1" thickBot="1">
      <c r="A16" s="842"/>
      <c r="B16" s="843"/>
      <c r="C16" s="843"/>
      <c r="D16" s="843"/>
      <c r="E16" s="844"/>
    </row>
    <row r="17" spans="1:5" ht="12.75" customHeight="1">
      <c r="A17" s="827">
        <v>2007</v>
      </c>
      <c r="B17" s="402" t="s">
        <v>54</v>
      </c>
      <c r="C17" s="403">
        <v>1234167596.7799997</v>
      </c>
      <c r="D17" s="63">
        <v>1071974258.7200004</v>
      </c>
      <c r="E17" s="404">
        <f t="shared" si="0"/>
        <v>86.85807839363395</v>
      </c>
    </row>
    <row r="18" spans="1:5" ht="12.75" customHeight="1">
      <c r="A18" s="828"/>
      <c r="B18" s="141" t="s">
        <v>246</v>
      </c>
      <c r="C18" s="397">
        <v>1095540456.1099997</v>
      </c>
      <c r="D18" s="62">
        <v>930891916.0599997</v>
      </c>
      <c r="E18" s="130">
        <f t="shared" si="0"/>
        <v>84.97102145961571</v>
      </c>
    </row>
    <row r="19" spans="1:5" ht="12.75" customHeight="1" thickBot="1">
      <c r="A19" s="829"/>
      <c r="B19" s="405" t="s">
        <v>247</v>
      </c>
      <c r="C19" s="406">
        <v>1495978322.8</v>
      </c>
      <c r="D19" s="407">
        <v>1223058524.6300004</v>
      </c>
      <c r="E19" s="408">
        <f t="shared" si="0"/>
        <v>81.75643363206095</v>
      </c>
    </row>
    <row r="20" spans="1:5" ht="12.75" customHeight="1" thickBot="1">
      <c r="A20" s="830"/>
      <c r="B20" s="831"/>
      <c r="C20" s="831"/>
      <c r="D20" s="831"/>
      <c r="E20" s="832"/>
    </row>
    <row r="21" spans="1:5" ht="12.75" customHeight="1">
      <c r="A21" s="827">
        <v>2008</v>
      </c>
      <c r="B21" s="402" t="s">
        <v>54</v>
      </c>
      <c r="C21" s="409">
        <v>1453876920.4899998</v>
      </c>
      <c r="D21" s="63">
        <v>1235831656.2599993</v>
      </c>
      <c r="E21" s="404">
        <f t="shared" si="0"/>
        <v>85.00249497347322</v>
      </c>
    </row>
    <row r="22" spans="1:5" ht="12.75" customHeight="1">
      <c r="A22" s="828"/>
      <c r="B22" s="141" t="s">
        <v>246</v>
      </c>
      <c r="C22" s="410">
        <v>1180479438.7499995</v>
      </c>
      <c r="D22" s="62">
        <v>969195607.6300002</v>
      </c>
      <c r="E22" s="130">
        <f t="shared" si="0"/>
        <v>82.10186266829635</v>
      </c>
    </row>
    <row r="23" spans="1:5" ht="12.75" customHeight="1" thickBot="1">
      <c r="A23" s="838"/>
      <c r="B23" s="398" t="s">
        <v>247</v>
      </c>
      <c r="C23" s="411">
        <v>1736492128.1099994</v>
      </c>
      <c r="D23" s="400">
        <v>1383955273.6799996</v>
      </c>
      <c r="E23" s="401">
        <f t="shared" si="0"/>
        <v>79.69833270631054</v>
      </c>
    </row>
    <row r="24" spans="1:5" ht="12.75" customHeight="1" thickBot="1">
      <c r="A24" s="833"/>
      <c r="B24" s="834"/>
      <c r="C24" s="834"/>
      <c r="D24" s="834"/>
      <c r="E24" s="835"/>
    </row>
    <row r="25" spans="1:5" ht="12.75" customHeight="1">
      <c r="A25" s="827">
        <v>2009</v>
      </c>
      <c r="B25" s="402" t="s">
        <v>54</v>
      </c>
      <c r="C25" s="409">
        <v>1564473678</v>
      </c>
      <c r="D25" s="63">
        <v>1289998950</v>
      </c>
      <c r="E25" s="404">
        <f>D25/C25*100</f>
        <v>82.45577846021133</v>
      </c>
    </row>
    <row r="26" spans="1:5" ht="12.75" customHeight="1">
      <c r="A26" s="828"/>
      <c r="B26" s="141" t="s">
        <v>246</v>
      </c>
      <c r="C26" s="410">
        <v>1254136031</v>
      </c>
      <c r="D26" s="62">
        <v>978931849</v>
      </c>
      <c r="E26" s="130">
        <f>D26/C26*100</f>
        <v>78.05627338682211</v>
      </c>
    </row>
    <row r="27" spans="1:5" ht="12.75" customHeight="1" thickBot="1">
      <c r="A27" s="829"/>
      <c r="B27" s="405" t="s">
        <v>247</v>
      </c>
      <c r="C27" s="412">
        <v>1920468628</v>
      </c>
      <c r="D27" s="407">
        <v>1523011775</v>
      </c>
      <c r="E27" s="408">
        <f>D27/C27*100</f>
        <v>79.30417361652418</v>
      </c>
    </row>
    <row r="28" spans="1:5" ht="12.75" customHeight="1" thickBot="1">
      <c r="A28" s="830"/>
      <c r="B28" s="831"/>
      <c r="C28" s="846"/>
      <c r="D28" s="846"/>
      <c r="E28" s="847"/>
    </row>
    <row r="29" spans="1:5" ht="12.75" customHeight="1">
      <c r="A29" s="827">
        <v>2010</v>
      </c>
      <c r="B29" s="413" t="s">
        <v>54</v>
      </c>
      <c r="C29" s="414">
        <v>1919685280.3599997</v>
      </c>
      <c r="D29" s="415">
        <v>1574303643.3300004</v>
      </c>
      <c r="E29" s="404">
        <f>D29/C29*100</f>
        <v>82.00842395555433</v>
      </c>
    </row>
    <row r="30" spans="1:5" ht="12.75" customHeight="1">
      <c r="A30" s="828"/>
      <c r="B30" s="416" t="s">
        <v>246</v>
      </c>
      <c r="C30" s="128">
        <v>1569129505.8500001</v>
      </c>
      <c r="D30" s="129">
        <v>1216173936.48</v>
      </c>
      <c r="E30" s="130">
        <f>D30/C30*100</f>
        <v>77.50628179164832</v>
      </c>
    </row>
    <row r="31" spans="1:5" ht="12.75" customHeight="1" thickBot="1">
      <c r="A31" s="829"/>
      <c r="B31" s="417" t="s">
        <v>247</v>
      </c>
      <c r="C31" s="418">
        <v>2286205676.4999995</v>
      </c>
      <c r="D31" s="419">
        <v>1797461717.75</v>
      </c>
      <c r="E31" s="408">
        <f>D31/C31*100</f>
        <v>78.62204771102537</v>
      </c>
    </row>
    <row r="32" spans="1:5" ht="12.75" customHeight="1" thickBot="1">
      <c r="A32" s="848"/>
      <c r="B32" s="846"/>
      <c r="C32" s="846"/>
      <c r="D32" s="846"/>
      <c r="E32" s="847"/>
    </row>
    <row r="33" spans="1:5" ht="12.75" customHeight="1">
      <c r="A33" s="827">
        <v>2011</v>
      </c>
      <c r="B33" s="413" t="s">
        <v>54</v>
      </c>
      <c r="C33" s="414">
        <v>2386397189.750001</v>
      </c>
      <c r="D33" s="415">
        <v>1950928219.8600001</v>
      </c>
      <c r="E33" s="404">
        <f>D33/C33*100</f>
        <v>81.75203307477827</v>
      </c>
    </row>
    <row r="34" spans="1:5" ht="12.75" customHeight="1">
      <c r="A34" s="828"/>
      <c r="B34" s="416" t="s">
        <v>246</v>
      </c>
      <c r="C34" s="128">
        <v>1942851238.0799997</v>
      </c>
      <c r="D34" s="129">
        <v>1520928362.3500001</v>
      </c>
      <c r="E34" s="130">
        <f>D34/C34*100</f>
        <v>78.28331539439118</v>
      </c>
    </row>
    <row r="35" spans="1:5" ht="12.75" customHeight="1" thickBot="1">
      <c r="A35" s="829"/>
      <c r="B35" s="417" t="s">
        <v>247</v>
      </c>
      <c r="C35" s="418">
        <v>2909432715.260001</v>
      </c>
      <c r="D35" s="419">
        <v>2295923400.1299996</v>
      </c>
      <c r="E35" s="408">
        <f>D35/C35*100</f>
        <v>78.91309491667776</v>
      </c>
    </row>
    <row r="36" spans="1:5" ht="12.75" customHeight="1" thickBot="1">
      <c r="A36" s="830"/>
      <c r="B36" s="831"/>
      <c r="C36" s="831"/>
      <c r="D36" s="831"/>
      <c r="E36" s="832"/>
    </row>
    <row r="37" spans="1:5" ht="12.75" customHeight="1">
      <c r="A37" s="827">
        <v>2012</v>
      </c>
      <c r="B37" s="413" t="s">
        <v>54</v>
      </c>
      <c r="C37" s="409">
        <v>2561726399.3800006</v>
      </c>
      <c r="D37" s="63">
        <v>2128975073.8099997</v>
      </c>
      <c r="E37" s="404">
        <f>D37/C37*100</f>
        <v>83.10704352835116</v>
      </c>
    </row>
    <row r="38" spans="1:5" ht="12.75" customHeight="1">
      <c r="A38" s="828"/>
      <c r="B38" s="416" t="s">
        <v>246</v>
      </c>
      <c r="C38" s="410">
        <v>2130611076.3600004</v>
      </c>
      <c r="D38" s="62">
        <v>1669063833.78</v>
      </c>
      <c r="E38" s="130">
        <f>D38/C38*100</f>
        <v>78.33733018188747</v>
      </c>
    </row>
    <row r="39" spans="1:5" ht="12.75" customHeight="1" thickBot="1">
      <c r="A39" s="829"/>
      <c r="B39" s="417" t="s">
        <v>247</v>
      </c>
      <c r="C39" s="412">
        <v>3247701096.1200013</v>
      </c>
      <c r="D39" s="407">
        <v>2561001688.610001</v>
      </c>
      <c r="E39" s="408">
        <f>D39/C39*100</f>
        <v>78.85583102674092</v>
      </c>
    </row>
    <row r="40" spans="1:5" ht="12.75" customHeight="1" thickBot="1">
      <c r="A40" s="830"/>
      <c r="B40" s="831"/>
      <c r="C40" s="831"/>
      <c r="D40" s="831"/>
      <c r="E40" s="832"/>
    </row>
    <row r="41" spans="1:5" ht="12.75" customHeight="1">
      <c r="A41" s="827">
        <v>2013</v>
      </c>
      <c r="B41" s="413" t="s">
        <v>54</v>
      </c>
      <c r="C41" s="409">
        <v>2942129863.8099995</v>
      </c>
      <c r="D41" s="63">
        <v>2445577586.5599995</v>
      </c>
      <c r="E41" s="404">
        <f>D41/C41*100</f>
        <v>83.122693414798</v>
      </c>
    </row>
    <row r="42" spans="1:5" ht="12.75" customHeight="1">
      <c r="A42" s="828"/>
      <c r="B42" s="416" t="s">
        <v>246</v>
      </c>
      <c r="C42" s="410">
        <v>2402237101.550001</v>
      </c>
      <c r="D42" s="62">
        <v>1845431343.2499995</v>
      </c>
      <c r="E42" s="130">
        <f>D42/C42*100</f>
        <v>76.82136547051361</v>
      </c>
    </row>
    <row r="43" spans="1:5" ht="12.75" customHeight="1" thickBot="1">
      <c r="A43" s="838"/>
      <c r="B43" s="557" t="s">
        <v>247</v>
      </c>
      <c r="C43" s="411">
        <v>3691638320.7799973</v>
      </c>
      <c r="D43" s="400">
        <v>2870539173.6199994</v>
      </c>
      <c r="E43" s="401">
        <f>D43/C43*100</f>
        <v>77.75786586302122</v>
      </c>
    </row>
    <row r="44" spans="1:5" ht="12.75" customHeight="1" thickBot="1">
      <c r="A44" s="833"/>
      <c r="B44" s="834"/>
      <c r="C44" s="834"/>
      <c r="D44" s="834"/>
      <c r="E44" s="835"/>
    </row>
    <row r="45" spans="1:5" ht="12.75" customHeight="1">
      <c r="A45" s="827">
        <v>2014</v>
      </c>
      <c r="B45" s="413" t="s">
        <v>54</v>
      </c>
      <c r="C45" s="409">
        <v>3294319919</v>
      </c>
      <c r="D45" s="63">
        <v>2658437238</v>
      </c>
      <c r="E45" s="404">
        <f>D45/C45*100</f>
        <v>80.69760385648812</v>
      </c>
    </row>
    <row r="46" spans="1:5" ht="12.75" customHeight="1">
      <c r="A46" s="828"/>
      <c r="B46" s="416" t="s">
        <v>246</v>
      </c>
      <c r="C46" s="410">
        <v>2761340007</v>
      </c>
      <c r="D46" s="62">
        <v>2115663521</v>
      </c>
      <c r="E46" s="130">
        <f>D46/C46*100</f>
        <v>76.61727696106928</v>
      </c>
    </row>
    <row r="47" spans="1:5" ht="12.75" customHeight="1" thickBot="1">
      <c r="A47" s="829"/>
      <c r="B47" s="417" t="s">
        <v>247</v>
      </c>
      <c r="C47" s="412">
        <v>4354561245</v>
      </c>
      <c r="D47" s="407">
        <v>3321707590</v>
      </c>
      <c r="E47" s="408">
        <f>D47/C47*100</f>
        <v>76.28110854598854</v>
      </c>
    </row>
    <row r="48" spans="1:5" ht="12.75" customHeight="1" thickBot="1">
      <c r="A48" s="830"/>
      <c r="B48" s="831"/>
      <c r="C48" s="831"/>
      <c r="D48" s="831"/>
      <c r="E48" s="832"/>
    </row>
    <row r="49" spans="1:5" ht="12.75" customHeight="1">
      <c r="A49" s="827">
        <v>2015</v>
      </c>
      <c r="B49" s="413" t="s">
        <v>54</v>
      </c>
      <c r="C49" s="409">
        <v>3902562751.5499997</v>
      </c>
      <c r="D49" s="63">
        <v>3113284510.4100003</v>
      </c>
      <c r="E49" s="404">
        <f>D49/C49*100</f>
        <v>79.77538629387783</v>
      </c>
    </row>
    <row r="50" spans="1:5" ht="12.75" customHeight="1">
      <c r="A50" s="828"/>
      <c r="B50" s="416" t="s">
        <v>246</v>
      </c>
      <c r="C50" s="410">
        <v>3224009301.4</v>
      </c>
      <c r="D50" s="62">
        <v>2490002416.3600006</v>
      </c>
      <c r="E50" s="130">
        <f>D50/C50*100</f>
        <v>77.23310274814459</v>
      </c>
    </row>
    <row r="51" spans="1:5" ht="12.75" customHeight="1" thickBot="1">
      <c r="A51" s="838"/>
      <c r="B51" s="557" t="s">
        <v>247</v>
      </c>
      <c r="C51" s="411">
        <v>5151089355.649999</v>
      </c>
      <c r="D51" s="400">
        <v>3847851865.9199996</v>
      </c>
      <c r="E51" s="140">
        <f>D51/C51*100</f>
        <v>74.69976931577519</v>
      </c>
    </row>
    <row r="52" spans="1:5" ht="12.75" customHeight="1" thickBot="1">
      <c r="A52" s="580"/>
      <c r="B52" s="581"/>
      <c r="C52" s="582"/>
      <c r="D52" s="578"/>
      <c r="E52" s="579"/>
    </row>
    <row r="53" spans="1:5" ht="12.75" customHeight="1">
      <c r="A53" s="827">
        <v>2016</v>
      </c>
      <c r="B53" s="413" t="s">
        <v>54</v>
      </c>
      <c r="C53" s="409">
        <v>4907432737.490002</v>
      </c>
      <c r="D53" s="63">
        <v>3582585291.4699993</v>
      </c>
      <c r="E53" s="404">
        <f>D53/C53*100</f>
        <v>73.0032479936216</v>
      </c>
    </row>
    <row r="54" spans="1:5" ht="12.75" customHeight="1">
      <c r="A54" s="828"/>
      <c r="B54" s="416" t="s">
        <v>246</v>
      </c>
      <c r="C54" s="410">
        <v>4001589396.8299994</v>
      </c>
      <c r="D54" s="62">
        <v>2911463205.9199996</v>
      </c>
      <c r="E54" s="130">
        <f>D54/C54*100</f>
        <v>72.75766994550762</v>
      </c>
    </row>
    <row r="55" spans="1:5" ht="12.75" customHeight="1" thickBot="1">
      <c r="A55" s="838"/>
      <c r="B55" s="557" t="s">
        <v>247</v>
      </c>
      <c r="C55" s="411">
        <v>6569553233.309999</v>
      </c>
      <c r="D55" s="400">
        <v>4571080502.750001</v>
      </c>
      <c r="E55" s="401">
        <f>D55/C55*100</f>
        <v>69.57977719965763</v>
      </c>
    </row>
    <row r="56" spans="1:5" ht="12.75" customHeight="1" thickBot="1">
      <c r="A56" s="833"/>
      <c r="B56" s="834"/>
      <c r="C56" s="834"/>
      <c r="D56" s="834"/>
      <c r="E56" s="835"/>
    </row>
    <row r="57" spans="1:5" ht="12.75" customHeight="1">
      <c r="A57" s="827">
        <v>2017</v>
      </c>
      <c r="B57" s="413" t="s">
        <v>54</v>
      </c>
      <c r="C57" s="409">
        <v>5330671649.449999</v>
      </c>
      <c r="D57" s="63">
        <v>3929709152.0099983</v>
      </c>
      <c r="E57" s="404">
        <f>D57/C57*100</f>
        <v>73.71883714532395</v>
      </c>
    </row>
    <row r="58" spans="1:5" ht="12.75" customHeight="1">
      <c r="A58" s="828"/>
      <c r="B58" s="416" t="s">
        <v>246</v>
      </c>
      <c r="C58" s="410">
        <v>4623275709.800002</v>
      </c>
      <c r="D58" s="62">
        <v>3461451864.249999</v>
      </c>
      <c r="E58" s="130">
        <f>D58/C58*100</f>
        <v>74.87011550950177</v>
      </c>
    </row>
    <row r="59" spans="1:5" ht="12.75" customHeight="1" thickBot="1">
      <c r="A59" s="838"/>
      <c r="B59" s="557" t="s">
        <v>247</v>
      </c>
      <c r="C59" s="411">
        <v>7448942593.18</v>
      </c>
      <c r="D59" s="400">
        <v>5169213707.440001</v>
      </c>
      <c r="E59" s="401">
        <f>D59/C59*100</f>
        <v>69.39526842605497</v>
      </c>
    </row>
    <row r="60" spans="1:5" ht="12.75" customHeight="1" thickBot="1">
      <c r="A60" s="833"/>
      <c r="B60" s="834"/>
      <c r="C60" s="834"/>
      <c r="D60" s="834"/>
      <c r="E60" s="835"/>
    </row>
    <row r="61" spans="1:5" ht="12.75" customHeight="1">
      <c r="A61" s="827">
        <v>2018</v>
      </c>
      <c r="B61" s="413" t="s">
        <v>54</v>
      </c>
      <c r="C61" s="409">
        <v>6697057777.089998</v>
      </c>
      <c r="D61" s="63">
        <v>4836805586.410001</v>
      </c>
      <c r="E61" s="404">
        <f>D61/C61*100</f>
        <v>72.22284393239454</v>
      </c>
    </row>
    <row r="62" spans="1:5" ht="12.75" customHeight="1">
      <c r="A62" s="828"/>
      <c r="B62" s="416" t="s">
        <v>246</v>
      </c>
      <c r="C62" s="410">
        <v>5983481353.409998</v>
      </c>
      <c r="D62" s="62">
        <v>4199701201.9499993</v>
      </c>
      <c r="E62" s="140">
        <f>D62/C62*100</f>
        <v>70.18825586473302</v>
      </c>
    </row>
    <row r="63" spans="1:5" ht="12.75" customHeight="1" thickBot="1">
      <c r="A63" s="838"/>
      <c r="B63" s="557" t="s">
        <v>247</v>
      </c>
      <c r="C63" s="411">
        <v>9031685776.520004</v>
      </c>
      <c r="D63" s="400">
        <v>6316942900.919999</v>
      </c>
      <c r="E63" s="401">
        <f>D63/C63*100</f>
        <v>69.94201367525851</v>
      </c>
    </row>
    <row r="64" spans="1:5" ht="12.75" customHeight="1" thickBot="1">
      <c r="A64" s="833"/>
      <c r="B64" s="834"/>
      <c r="C64" s="834"/>
      <c r="D64" s="834"/>
      <c r="E64" s="835"/>
    </row>
    <row r="65" spans="1:5" ht="12.75" customHeight="1">
      <c r="A65" s="827">
        <v>2019</v>
      </c>
      <c r="B65" s="413" t="s">
        <v>54</v>
      </c>
      <c r="C65" s="409">
        <v>7321070238</v>
      </c>
      <c r="D65" s="63">
        <v>5375850784.7</v>
      </c>
      <c r="E65" s="404">
        <f>D65/C65*100</f>
        <v>73.42984850489015</v>
      </c>
    </row>
    <row r="66" spans="1:5" ht="12.75" customHeight="1">
      <c r="A66" s="828"/>
      <c r="B66" s="416" t="s">
        <v>246</v>
      </c>
      <c r="C66" s="410">
        <v>7286199995.209998</v>
      </c>
      <c r="D66" s="62">
        <v>5095767902.969998</v>
      </c>
      <c r="E66" s="130">
        <f>D66/C66*100</f>
        <v>69.93724995635576</v>
      </c>
    </row>
    <row r="67" spans="1:5" ht="12.75" customHeight="1" thickBot="1">
      <c r="A67" s="838"/>
      <c r="B67" s="557" t="s">
        <v>247</v>
      </c>
      <c r="C67" s="411">
        <v>9848372934.57</v>
      </c>
      <c r="D67" s="400">
        <v>7002218180.43</v>
      </c>
      <c r="E67" s="401">
        <f>D67/C67*100</f>
        <v>71.10025409223327</v>
      </c>
    </row>
    <row r="68" spans="1:5" ht="12.75" customHeight="1" thickBot="1">
      <c r="A68" s="833"/>
      <c r="B68" s="834"/>
      <c r="C68" s="834"/>
      <c r="D68" s="834"/>
      <c r="E68" s="835"/>
    </row>
    <row r="69" spans="1:5" ht="12.75" customHeight="1">
      <c r="A69" s="827">
        <v>2020</v>
      </c>
      <c r="B69" s="413" t="s">
        <v>54</v>
      </c>
      <c r="C69" s="409">
        <v>8857346748.359999</v>
      </c>
      <c r="D69" s="63">
        <v>6412114993.75</v>
      </c>
      <c r="E69" s="404">
        <f>D69/C69*100</f>
        <v>72.3931802143486</v>
      </c>
    </row>
    <row r="70" spans="1:5" ht="12.75" customHeight="1">
      <c r="A70" s="828"/>
      <c r="B70" s="416" t="s">
        <v>246</v>
      </c>
      <c r="C70" s="410">
        <v>8789681807.070002</v>
      </c>
      <c r="D70" s="62">
        <v>5850941722.120001</v>
      </c>
      <c r="E70" s="130">
        <f>D70/C70*100</f>
        <v>66.56602423780326</v>
      </c>
    </row>
    <row r="71" spans="1:5" ht="12.75" customHeight="1" thickBot="1">
      <c r="A71" s="838"/>
      <c r="B71" s="557" t="s">
        <v>247</v>
      </c>
      <c r="C71" s="411">
        <v>12047997109.599995</v>
      </c>
      <c r="D71" s="400">
        <v>8366313382.429997</v>
      </c>
      <c r="E71" s="630">
        <f>D71/C71*100</f>
        <v>69.44152879787475</v>
      </c>
    </row>
    <row r="72" spans="1:5" ht="12.75" customHeight="1" thickBot="1">
      <c r="A72" s="833"/>
      <c r="B72" s="834"/>
      <c r="C72" s="834"/>
      <c r="D72" s="834"/>
      <c r="E72" s="835"/>
    </row>
    <row r="73" spans="1:5" ht="12.75" customHeight="1">
      <c r="A73" s="827">
        <v>2021</v>
      </c>
      <c r="B73" s="413" t="s">
        <v>54</v>
      </c>
      <c r="C73" s="409">
        <v>13900160218.449995</v>
      </c>
      <c r="D73" s="63">
        <v>10902070935.550001</v>
      </c>
      <c r="E73" s="404">
        <f>D73/C73*100</f>
        <v>78.4312609654631</v>
      </c>
    </row>
    <row r="74" spans="1:5" ht="12.75" customHeight="1">
      <c r="A74" s="828"/>
      <c r="B74" s="416" t="s">
        <v>246</v>
      </c>
      <c r="C74" s="410">
        <v>12787944688.220005</v>
      </c>
      <c r="D74" s="62">
        <v>9378750548.200006</v>
      </c>
      <c r="E74" s="130">
        <f>D74/C74*100</f>
        <v>73.34056235666644</v>
      </c>
    </row>
    <row r="75" spans="1:5" ht="12.75" customHeight="1" thickBot="1">
      <c r="A75" s="838"/>
      <c r="B75" s="557" t="s">
        <v>247</v>
      </c>
      <c r="C75" s="411">
        <v>17653429994.090004</v>
      </c>
      <c r="D75" s="400">
        <v>13232153635.380001</v>
      </c>
      <c r="E75" s="630">
        <f>D75/C75*100</f>
        <v>74.95514265391965</v>
      </c>
    </row>
    <row r="76" spans="1:5" ht="12.75" customHeight="1" thickBot="1">
      <c r="A76" s="833"/>
      <c r="B76" s="834"/>
      <c r="C76" s="834"/>
      <c r="D76" s="834"/>
      <c r="E76" s="835"/>
    </row>
    <row r="77" spans="1:5" ht="12.75" customHeight="1">
      <c r="A77" s="827">
        <v>2022</v>
      </c>
      <c r="B77" s="413" t="s">
        <v>54</v>
      </c>
      <c r="C77" s="409">
        <v>20891037555.74999</v>
      </c>
      <c r="D77" s="63">
        <v>17023747663.290005</v>
      </c>
      <c r="E77" s="404">
        <v>81.48828232135573</v>
      </c>
    </row>
    <row r="78" spans="1:5" ht="12.75" customHeight="1">
      <c r="A78" s="828"/>
      <c r="B78" s="416" t="s">
        <v>246</v>
      </c>
      <c r="C78" s="410">
        <v>18574096604.02999</v>
      </c>
      <c r="D78" s="62">
        <v>14982639785.25</v>
      </c>
      <c r="E78" s="130">
        <v>80.66416421027573</v>
      </c>
    </row>
    <row r="79" spans="1:5" ht="12.75" customHeight="1" thickBot="1">
      <c r="A79" s="838"/>
      <c r="B79" s="557" t="s">
        <v>247</v>
      </c>
      <c r="C79" s="411">
        <v>26921973728.500004</v>
      </c>
      <c r="D79" s="400">
        <v>21248882178.9</v>
      </c>
      <c r="E79" s="630">
        <v>78.92765364526605</v>
      </c>
    </row>
    <row r="80" spans="1:5" ht="14.25" customHeight="1">
      <c r="A80" s="837"/>
      <c r="B80" s="837"/>
      <c r="C80" s="837"/>
      <c r="D80" s="837"/>
      <c r="E80" s="837"/>
    </row>
    <row r="81" spans="1:5" ht="27.75" customHeight="1">
      <c r="A81" s="852" t="s">
        <v>55</v>
      </c>
      <c r="B81" s="852"/>
      <c r="C81" s="852"/>
      <c r="D81" s="852"/>
      <c r="E81" s="852"/>
    </row>
    <row r="82" spans="1:5" ht="14.25" customHeight="1">
      <c r="A82" s="836"/>
      <c r="B82" s="836"/>
      <c r="C82" s="836"/>
      <c r="D82" s="836"/>
      <c r="E82" s="836"/>
    </row>
    <row r="83" spans="1:5" ht="14.25" customHeight="1">
      <c r="A83" s="851" t="s">
        <v>248</v>
      </c>
      <c r="B83" s="851"/>
      <c r="C83" s="851"/>
      <c r="D83" s="851"/>
      <c r="E83" s="851"/>
    </row>
    <row r="84" spans="1:9" ht="14.25" customHeight="1">
      <c r="A84" s="703" t="s">
        <v>411</v>
      </c>
      <c r="B84" s="703"/>
      <c r="C84" s="703"/>
      <c r="D84" s="703"/>
      <c r="E84" s="703"/>
      <c r="F84" s="134"/>
      <c r="G84" s="134"/>
      <c r="H84" s="134"/>
      <c r="I84" s="134"/>
    </row>
    <row r="85" spans="1:9" ht="14.25" customHeight="1">
      <c r="A85" s="850" t="s">
        <v>413</v>
      </c>
      <c r="B85" s="850"/>
      <c r="C85" s="850"/>
      <c r="D85" s="850"/>
      <c r="E85" s="850"/>
      <c r="F85" s="135"/>
      <c r="G85" s="134"/>
      <c r="H85" s="144"/>
      <c r="I85" s="134"/>
    </row>
    <row r="86" spans="1:10" ht="14.25" customHeight="1">
      <c r="A86" s="849" t="s">
        <v>360</v>
      </c>
      <c r="B86" s="849"/>
      <c r="C86" s="849"/>
      <c r="D86" s="849"/>
      <c r="E86" s="849"/>
      <c r="F86" s="849"/>
      <c r="G86" s="849"/>
      <c r="H86" s="849"/>
      <c r="I86" s="849"/>
      <c r="J86" s="7"/>
    </row>
    <row r="87" spans="2:10" ht="12.75">
      <c r="B87" s="119"/>
      <c r="I87" s="142"/>
      <c r="J87" s="7"/>
    </row>
    <row r="88" spans="2:10" ht="12.75">
      <c r="B88" s="119"/>
      <c r="I88" s="143"/>
      <c r="J88" s="7"/>
    </row>
    <row r="89" spans="2:10" ht="18.75" customHeight="1">
      <c r="B89" s="119"/>
      <c r="D89" s="125" t="s">
        <v>34</v>
      </c>
      <c r="J89" s="142"/>
    </row>
    <row r="90" ht="12.75">
      <c r="C90" s="7"/>
    </row>
    <row r="91" ht="12.75">
      <c r="C91" s="7"/>
    </row>
    <row r="92" ht="12.75">
      <c r="C92" s="136"/>
    </row>
    <row r="93" ht="12.75">
      <c r="C93" s="136"/>
    </row>
    <row r="94" ht="12.75">
      <c r="C94" s="136"/>
    </row>
  </sheetData>
  <sheetProtection/>
  <mergeCells count="45">
    <mergeCell ref="A29:A31"/>
    <mergeCell ref="A68:E68"/>
    <mergeCell ref="A20:E20"/>
    <mergeCell ref="A21:A23"/>
    <mergeCell ref="A24:E24"/>
    <mergeCell ref="A86:I86"/>
    <mergeCell ref="A85:E85"/>
    <mergeCell ref="A77:A79"/>
    <mergeCell ref="A83:E83"/>
    <mergeCell ref="A81:E81"/>
    <mergeCell ref="A16:E16"/>
    <mergeCell ref="A17:A19"/>
    <mergeCell ref="A69:A71"/>
    <mergeCell ref="A45:A47"/>
    <mergeCell ref="A25:A27"/>
    <mergeCell ref="A28:E28"/>
    <mergeCell ref="A32:E32"/>
    <mergeCell ref="A41:A43"/>
    <mergeCell ref="A48:E48"/>
    <mergeCell ref="A49:A51"/>
    <mergeCell ref="A2:E2"/>
    <mergeCell ref="A3:E3"/>
    <mergeCell ref="A8:E8"/>
    <mergeCell ref="A5:A7"/>
    <mergeCell ref="A9:A11"/>
    <mergeCell ref="A13:A15"/>
    <mergeCell ref="A12:E12"/>
    <mergeCell ref="A57:A59"/>
    <mergeCell ref="A76:E76"/>
    <mergeCell ref="A84:E84"/>
    <mergeCell ref="A53:A55"/>
    <mergeCell ref="A56:E56"/>
    <mergeCell ref="A40:E40"/>
    <mergeCell ref="A72:E72"/>
    <mergeCell ref="A73:A75"/>
    <mergeCell ref="A33:A35"/>
    <mergeCell ref="A36:E36"/>
    <mergeCell ref="A37:A39"/>
    <mergeCell ref="A44:E44"/>
    <mergeCell ref="A82:E82"/>
    <mergeCell ref="A80:E80"/>
    <mergeCell ref="A60:E60"/>
    <mergeCell ref="A64:E64"/>
    <mergeCell ref="A65:A67"/>
    <mergeCell ref="A61:A63"/>
  </mergeCells>
  <hyperlinks>
    <hyperlink ref="A1" r:id="rId1" display="http://kayham.erciyes.edu.tr/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R26"/>
  <sheetViews>
    <sheetView zoomScalePageLayoutView="0" workbookViewId="0" topLeftCell="A1">
      <selection activeCell="A2" sqref="A2:AR2"/>
    </sheetView>
  </sheetViews>
  <sheetFormatPr defaultColWidth="9.140625" defaultRowHeight="12.75"/>
  <cols>
    <col min="1" max="1" width="14.140625" style="119" customWidth="1"/>
    <col min="2" max="3" width="9.28125" style="119" bestFit="1" customWidth="1"/>
    <col min="4" max="4" width="8.8515625" style="119" customWidth="1"/>
    <col min="5" max="5" width="9.28125" style="119" bestFit="1" customWidth="1"/>
    <col min="6" max="6" width="8.7109375" style="119" customWidth="1"/>
    <col min="7" max="7" width="9.28125" style="119" bestFit="1" customWidth="1"/>
    <col min="8" max="8" width="8.7109375" style="119" customWidth="1"/>
    <col min="9" max="9" width="9.28125" style="119" bestFit="1" customWidth="1"/>
    <col min="10" max="10" width="8.7109375" style="119" customWidth="1"/>
    <col min="11" max="11" width="9.28125" style="119" bestFit="1" customWidth="1"/>
    <col min="12" max="12" width="8.7109375" style="119" customWidth="1"/>
    <col min="13" max="13" width="9.28125" style="119" bestFit="1" customWidth="1"/>
    <col min="14" max="14" width="8.7109375" style="119" customWidth="1"/>
    <col min="15" max="15" width="9.28125" style="119" bestFit="1" customWidth="1"/>
    <col min="16" max="16" width="8.7109375" style="119" customWidth="1"/>
    <col min="17" max="17" width="9.28125" style="119" bestFit="1" customWidth="1"/>
    <col min="18" max="18" width="8.7109375" style="119" customWidth="1"/>
    <col min="19" max="19" width="9.28125" style="119" bestFit="1" customWidth="1"/>
    <col min="20" max="20" width="8.7109375" style="119" customWidth="1"/>
    <col min="21" max="21" width="9.28125" style="119" bestFit="1" customWidth="1"/>
    <col min="22" max="22" width="8.7109375" style="119" customWidth="1"/>
    <col min="23" max="23" width="9.28125" style="119" bestFit="1" customWidth="1"/>
    <col min="24" max="24" width="8.7109375" style="119" customWidth="1"/>
    <col min="25" max="25" width="9.28125" style="119" bestFit="1" customWidth="1"/>
    <col min="26" max="26" width="8.7109375" style="119" customWidth="1"/>
    <col min="27" max="27" width="9.28125" style="119" bestFit="1" customWidth="1"/>
    <col min="28" max="28" width="8.7109375" style="119" customWidth="1"/>
    <col min="29" max="29" width="9.28125" style="119" bestFit="1" customWidth="1"/>
    <col min="30" max="30" width="8.7109375" style="119" customWidth="1"/>
    <col min="31" max="31" width="9.28125" style="119" bestFit="1" customWidth="1"/>
    <col min="32" max="32" width="8.7109375" style="119" customWidth="1"/>
    <col min="33" max="33" width="10.7109375" style="119" customWidth="1"/>
    <col min="34" max="36" width="8.7109375" style="119" customWidth="1"/>
    <col min="37" max="37" width="10.7109375" style="119" customWidth="1"/>
    <col min="38" max="42" width="8.7109375" style="119" customWidth="1"/>
    <col min="43" max="43" width="10.7109375" style="119" customWidth="1"/>
    <col min="44" max="44" width="8.7109375" style="119" customWidth="1"/>
    <col min="45" max="16384" width="9.140625" style="119" customWidth="1"/>
  </cols>
  <sheetData>
    <row r="1" spans="1:44" ht="15.75" customHeight="1" thickBot="1">
      <c r="A1" s="210" t="s">
        <v>41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O1" s="636"/>
      <c r="Q1" s="636"/>
      <c r="S1" s="636"/>
      <c r="U1" s="636"/>
      <c r="AG1" s="437"/>
      <c r="AR1" s="637" t="s">
        <v>42</v>
      </c>
    </row>
    <row r="2" spans="1:44" ht="23.25" customHeight="1" thickBot="1" thickTop="1">
      <c r="A2" s="853" t="s">
        <v>70</v>
      </c>
      <c r="B2" s="854"/>
      <c r="C2" s="854"/>
      <c r="D2" s="854"/>
      <c r="E2" s="854"/>
      <c r="F2" s="854"/>
      <c r="G2" s="854"/>
      <c r="H2" s="854"/>
      <c r="I2" s="854"/>
      <c r="J2" s="854"/>
      <c r="K2" s="854"/>
      <c r="L2" s="854"/>
      <c r="M2" s="854"/>
      <c r="N2" s="854"/>
      <c r="O2" s="854"/>
      <c r="P2" s="854"/>
      <c r="Q2" s="854"/>
      <c r="R2" s="854"/>
      <c r="S2" s="854"/>
      <c r="T2" s="854"/>
      <c r="U2" s="854"/>
      <c r="V2" s="854"/>
      <c r="W2" s="854"/>
      <c r="X2" s="854"/>
      <c r="Y2" s="854"/>
      <c r="Z2" s="854"/>
      <c r="AA2" s="854"/>
      <c r="AB2" s="854"/>
      <c r="AC2" s="854"/>
      <c r="AD2" s="854"/>
      <c r="AE2" s="854"/>
      <c r="AF2" s="854"/>
      <c r="AG2" s="854"/>
      <c r="AH2" s="854"/>
      <c r="AI2" s="854"/>
      <c r="AJ2" s="854"/>
      <c r="AK2" s="854"/>
      <c r="AL2" s="854"/>
      <c r="AM2" s="854"/>
      <c r="AN2" s="854"/>
      <c r="AO2" s="854"/>
      <c r="AP2" s="854"/>
      <c r="AQ2" s="854"/>
      <c r="AR2" s="855"/>
    </row>
    <row r="3" spans="1:44" ht="35.25" customHeight="1" thickBot="1">
      <c r="A3" s="856" t="s">
        <v>416</v>
      </c>
      <c r="B3" s="857"/>
      <c r="C3" s="857"/>
      <c r="D3" s="857"/>
      <c r="E3" s="857"/>
      <c r="F3" s="857"/>
      <c r="G3" s="857"/>
      <c r="H3" s="857"/>
      <c r="I3" s="857"/>
      <c r="J3" s="857"/>
      <c r="K3" s="857"/>
      <c r="L3" s="857"/>
      <c r="M3" s="857"/>
      <c r="N3" s="857"/>
      <c r="O3" s="857"/>
      <c r="P3" s="857"/>
      <c r="Q3" s="857"/>
      <c r="R3" s="857"/>
      <c r="S3" s="857"/>
      <c r="T3" s="857"/>
      <c r="U3" s="857"/>
      <c r="V3" s="857"/>
      <c r="W3" s="857"/>
      <c r="X3" s="857"/>
      <c r="Y3" s="857"/>
      <c r="Z3" s="857"/>
      <c r="AA3" s="857"/>
      <c r="AB3" s="857"/>
      <c r="AC3" s="857"/>
      <c r="AD3" s="857"/>
      <c r="AE3" s="857"/>
      <c r="AF3" s="857"/>
      <c r="AG3" s="857"/>
      <c r="AH3" s="857"/>
      <c r="AI3" s="857"/>
      <c r="AJ3" s="857"/>
      <c r="AK3" s="857"/>
      <c r="AL3" s="857"/>
      <c r="AM3" s="857"/>
      <c r="AN3" s="857"/>
      <c r="AO3" s="857"/>
      <c r="AP3" s="857"/>
      <c r="AQ3" s="857"/>
      <c r="AR3" s="858"/>
    </row>
    <row r="4" spans="1:44" ht="27" customHeight="1" thickBot="1">
      <c r="A4" s="770" t="s">
        <v>32</v>
      </c>
      <c r="B4" s="859" t="s">
        <v>31</v>
      </c>
      <c r="C4" s="860"/>
      <c r="D4" s="860"/>
      <c r="E4" s="860"/>
      <c r="F4" s="860"/>
      <c r="G4" s="860"/>
      <c r="H4" s="860"/>
      <c r="I4" s="860"/>
      <c r="J4" s="860"/>
      <c r="K4" s="860"/>
      <c r="L4" s="860"/>
      <c r="M4" s="860"/>
      <c r="N4" s="860"/>
      <c r="O4" s="860"/>
      <c r="P4" s="860"/>
      <c r="Q4" s="860"/>
      <c r="R4" s="860"/>
      <c r="S4" s="860"/>
      <c r="T4" s="860"/>
      <c r="U4" s="860"/>
      <c r="V4" s="860"/>
      <c r="W4" s="860"/>
      <c r="X4" s="860"/>
      <c r="Y4" s="860"/>
      <c r="Z4" s="860"/>
      <c r="AA4" s="860"/>
      <c r="AB4" s="860"/>
      <c r="AC4" s="860"/>
      <c r="AD4" s="860"/>
      <c r="AE4" s="860"/>
      <c r="AF4" s="860"/>
      <c r="AG4" s="860"/>
      <c r="AH4" s="860"/>
      <c r="AI4" s="860"/>
      <c r="AJ4" s="860"/>
      <c r="AK4" s="860"/>
      <c r="AL4" s="860"/>
      <c r="AM4" s="860"/>
      <c r="AN4" s="860"/>
      <c r="AO4" s="860"/>
      <c r="AP4" s="860"/>
      <c r="AQ4" s="860"/>
      <c r="AR4" s="861"/>
    </row>
    <row r="5" spans="1:44" ht="64.5" thickBot="1">
      <c r="A5" s="774"/>
      <c r="B5" s="420">
        <v>2002</v>
      </c>
      <c r="C5" s="152">
        <v>2003</v>
      </c>
      <c r="D5" s="451" t="s">
        <v>275</v>
      </c>
      <c r="E5" s="420">
        <v>2004</v>
      </c>
      <c r="F5" s="451" t="s">
        <v>274</v>
      </c>
      <c r="G5" s="420">
        <v>2005</v>
      </c>
      <c r="H5" s="451" t="s">
        <v>273</v>
      </c>
      <c r="I5" s="420">
        <v>2006</v>
      </c>
      <c r="J5" s="451" t="s">
        <v>272</v>
      </c>
      <c r="K5" s="420">
        <v>2007</v>
      </c>
      <c r="L5" s="451" t="s">
        <v>271</v>
      </c>
      <c r="M5" s="420">
        <v>2008</v>
      </c>
      <c r="N5" s="439" t="s">
        <v>270</v>
      </c>
      <c r="O5" s="420">
        <v>2009</v>
      </c>
      <c r="P5" s="439" t="s">
        <v>269</v>
      </c>
      <c r="Q5" s="577">
        <v>2010</v>
      </c>
      <c r="R5" s="422" t="s">
        <v>268</v>
      </c>
      <c r="S5" s="153">
        <v>2011</v>
      </c>
      <c r="T5" s="423" t="s">
        <v>267</v>
      </c>
      <c r="U5" s="153">
        <v>2012</v>
      </c>
      <c r="V5" s="423" t="s">
        <v>266</v>
      </c>
      <c r="W5" s="153">
        <v>2013</v>
      </c>
      <c r="X5" s="423" t="s">
        <v>265</v>
      </c>
      <c r="Y5" s="153">
        <v>2014</v>
      </c>
      <c r="Z5" s="496" t="s">
        <v>264</v>
      </c>
      <c r="AA5" s="153">
        <v>2015</v>
      </c>
      <c r="AB5" s="423" t="s">
        <v>321</v>
      </c>
      <c r="AC5" s="153">
        <v>2016</v>
      </c>
      <c r="AD5" s="496" t="s">
        <v>334</v>
      </c>
      <c r="AE5" s="153">
        <v>2017</v>
      </c>
      <c r="AF5" s="496" t="s">
        <v>336</v>
      </c>
      <c r="AG5" s="153">
        <v>2018</v>
      </c>
      <c r="AH5" s="496" t="s">
        <v>337</v>
      </c>
      <c r="AI5" s="153">
        <v>2019</v>
      </c>
      <c r="AJ5" s="496" t="s">
        <v>346</v>
      </c>
      <c r="AK5" s="153">
        <v>2020</v>
      </c>
      <c r="AL5" s="423" t="s">
        <v>350</v>
      </c>
      <c r="AM5" s="153">
        <v>2021</v>
      </c>
      <c r="AN5" s="423" t="s">
        <v>359</v>
      </c>
      <c r="AO5" s="153">
        <v>2022</v>
      </c>
      <c r="AP5" s="423" t="s">
        <v>398</v>
      </c>
      <c r="AQ5" s="153">
        <v>2023</v>
      </c>
      <c r="AR5" s="154" t="s">
        <v>415</v>
      </c>
    </row>
    <row r="6" spans="1:44" ht="19.5" customHeight="1">
      <c r="A6" s="513" t="s">
        <v>58</v>
      </c>
      <c r="B6" s="147">
        <v>21660</v>
      </c>
      <c r="C6" s="441">
        <v>22204</v>
      </c>
      <c r="D6" s="442">
        <f>(C6-B6)/B6*100</f>
        <v>2.5115420129270545</v>
      </c>
      <c r="E6" s="512">
        <v>23338</v>
      </c>
      <c r="F6" s="443">
        <f>(E6-C6)/C6*100</f>
        <v>5.10718789407314</v>
      </c>
      <c r="G6" s="440">
        <v>24265</v>
      </c>
      <c r="H6" s="444">
        <f>(G6-E6)/E6*100</f>
        <v>3.9720627303110807</v>
      </c>
      <c r="I6" s="440">
        <v>25029</v>
      </c>
      <c r="J6" s="444">
        <f>(I6-G6)/G6*100</f>
        <v>3.148567896146713</v>
      </c>
      <c r="K6" s="440">
        <v>25110</v>
      </c>
      <c r="L6" s="444">
        <f>(K6-I6)/I6*100</f>
        <v>0.3236245954692557</v>
      </c>
      <c r="M6" s="440">
        <v>25951</v>
      </c>
      <c r="N6" s="444">
        <f>(M6-K6)/K6*100</f>
        <v>3.3492632417363604</v>
      </c>
      <c r="O6" s="440">
        <v>25986</v>
      </c>
      <c r="P6" s="444">
        <f>(O6-M6)/M6*100</f>
        <v>0.13486956186659474</v>
      </c>
      <c r="Q6" s="147">
        <v>26397</v>
      </c>
      <c r="R6" s="424">
        <f aca="true" t="shared" si="0" ref="R6:R13">(Q6-O6)/O6*100</f>
        <v>1.5816208727776493</v>
      </c>
      <c r="S6" s="147">
        <v>26775</v>
      </c>
      <c r="T6" s="424">
        <f aca="true" t="shared" si="1" ref="T6:AF18">(S6-Q6)/Q6*100</f>
        <v>1.431980906921241</v>
      </c>
      <c r="U6" s="147">
        <v>27013</v>
      </c>
      <c r="V6" s="424">
        <f t="shared" si="1"/>
        <v>0.8888888888888888</v>
      </c>
      <c r="W6" s="147">
        <v>27880</v>
      </c>
      <c r="X6" s="424">
        <f t="shared" si="1"/>
        <v>3.2095657646318436</v>
      </c>
      <c r="Y6" s="147">
        <v>28045</v>
      </c>
      <c r="Z6" s="424">
        <f t="shared" si="1"/>
        <v>0.5918220946915351</v>
      </c>
      <c r="AA6" s="147">
        <v>28942</v>
      </c>
      <c r="AB6" s="424">
        <f t="shared" si="1"/>
        <v>3.1984310928864326</v>
      </c>
      <c r="AC6" s="147">
        <v>29864</v>
      </c>
      <c r="AD6" s="424">
        <f t="shared" si="1"/>
        <v>3.1856817082440743</v>
      </c>
      <c r="AE6" s="147">
        <v>30826</v>
      </c>
      <c r="AF6" s="424">
        <f t="shared" si="1"/>
        <v>3.221269756228234</v>
      </c>
      <c r="AG6" s="147">
        <v>32007</v>
      </c>
      <c r="AH6" s="424">
        <f>(AG6-AE6)/AE6*100</f>
        <v>3.8311814701875044</v>
      </c>
      <c r="AI6" s="147">
        <v>32470</v>
      </c>
      <c r="AJ6" s="424">
        <f>(AI6-AG6)/AG6*100</f>
        <v>1.4465585653138375</v>
      </c>
      <c r="AK6" s="147">
        <v>33854</v>
      </c>
      <c r="AL6" s="425">
        <f aca="true" t="shared" si="2" ref="AL6:AL18">(AK6-AI6)/AI6*100</f>
        <v>4.2623960578996</v>
      </c>
      <c r="AM6" s="147">
        <v>36628</v>
      </c>
      <c r="AN6" s="424">
        <f>(AM6-AI6)/AI6*100</f>
        <v>12.80566676932553</v>
      </c>
      <c r="AO6" s="147">
        <v>38975</v>
      </c>
      <c r="AP6" s="424">
        <f>(AO6-AM6)/AM6*100</f>
        <v>6.407666266244403</v>
      </c>
      <c r="AQ6" s="147">
        <v>41566</v>
      </c>
      <c r="AR6" s="404">
        <f>(AQ6-AO6)/AO6*100</f>
        <v>6.647851186658114</v>
      </c>
    </row>
    <row r="7" spans="1:44" ht="19.5" customHeight="1">
      <c r="A7" s="514" t="s">
        <v>59</v>
      </c>
      <c r="B7" s="149">
        <v>21568</v>
      </c>
      <c r="C7" s="426">
        <v>22187</v>
      </c>
      <c r="D7" s="427">
        <f aca="true" t="shared" si="3" ref="D7:D18">(C7-B7)/B7*100</f>
        <v>2.869992581602374</v>
      </c>
      <c r="E7" s="428">
        <v>23230</v>
      </c>
      <c r="F7" s="429">
        <f aca="true" t="shared" si="4" ref="F7:F18">(E7-C7)/C7*100</f>
        <v>4.700951007346645</v>
      </c>
      <c r="G7" s="430">
        <v>24332</v>
      </c>
      <c r="H7" s="431">
        <f aca="true" t="shared" si="5" ref="H7:H18">(G7-E7)/E7*100</f>
        <v>4.743865690916918</v>
      </c>
      <c r="I7" s="430">
        <v>25089</v>
      </c>
      <c r="J7" s="431">
        <f aca="true" t="shared" si="6" ref="J7:J18">(I7-G7)/G7*100</f>
        <v>3.111129376952162</v>
      </c>
      <c r="K7" s="430">
        <v>25159</v>
      </c>
      <c r="L7" s="431">
        <f aca="true" t="shared" si="7" ref="L7:L18">(K7-I7)/I7*100</f>
        <v>0.2790067360197696</v>
      </c>
      <c r="M7" s="430">
        <v>25896</v>
      </c>
      <c r="N7" s="431">
        <f aca="true" t="shared" si="8" ref="N7:N18">(M7-K7)/K7*100</f>
        <v>2.9293692118128702</v>
      </c>
      <c r="O7" s="430">
        <v>25945</v>
      </c>
      <c r="P7" s="431">
        <f>(O7-M7)/M7*100</f>
        <v>0.18921841210997836</v>
      </c>
      <c r="Q7" s="149">
        <v>26287</v>
      </c>
      <c r="R7" s="433">
        <f t="shared" si="0"/>
        <v>1.318173058392754</v>
      </c>
      <c r="S7" s="149">
        <v>26765</v>
      </c>
      <c r="T7" s="433">
        <f t="shared" si="1"/>
        <v>1.8183893179137978</v>
      </c>
      <c r="U7" s="149">
        <v>27053</v>
      </c>
      <c r="V7" s="433">
        <f t="shared" si="1"/>
        <v>1.0760321315150383</v>
      </c>
      <c r="W7" s="149">
        <v>27923</v>
      </c>
      <c r="X7" s="433">
        <f t="shared" si="1"/>
        <v>3.2159095109599676</v>
      </c>
      <c r="Y7" s="149">
        <v>28060</v>
      </c>
      <c r="Z7" s="433">
        <f t="shared" si="1"/>
        <v>0.49063496042688826</v>
      </c>
      <c r="AA7" s="149">
        <v>29022</v>
      </c>
      <c r="AB7" s="433">
        <f t="shared" si="1"/>
        <v>3.4283677833214536</v>
      </c>
      <c r="AC7" s="149">
        <v>29541</v>
      </c>
      <c r="AD7" s="433">
        <f t="shared" si="1"/>
        <v>1.7882985321480256</v>
      </c>
      <c r="AE7" s="149">
        <v>30870</v>
      </c>
      <c r="AF7" s="433">
        <f t="shared" si="1"/>
        <v>4.498832131613689</v>
      </c>
      <c r="AG7" s="149">
        <v>31983</v>
      </c>
      <c r="AH7" s="664">
        <f aca="true" t="shared" si="9" ref="AH7:AH17">(AG7-AE7)/AE7*100</f>
        <v>3.6054421768707483</v>
      </c>
      <c r="AI7" s="149">
        <v>32490</v>
      </c>
      <c r="AJ7" s="664">
        <f aca="true" t="shared" si="10" ref="AJ7:AJ18">(AI7-AG7)/AG7*100</f>
        <v>1.5852171466091363</v>
      </c>
      <c r="AK7" s="149">
        <v>33974</v>
      </c>
      <c r="AL7" s="434">
        <f t="shared" si="2"/>
        <v>4.567559248999692</v>
      </c>
      <c r="AM7" s="149">
        <v>36840</v>
      </c>
      <c r="AN7" s="664">
        <f aca="true" t="shared" si="11" ref="AN7:AN18">(AM7-AI7)/AI7*100</f>
        <v>13.388734995383194</v>
      </c>
      <c r="AO7" s="149">
        <v>39170</v>
      </c>
      <c r="AP7" s="664">
        <f aca="true" t="shared" si="12" ref="AP7:AP18">(AO7-AM7)/AM7*100</f>
        <v>6.324647122692725</v>
      </c>
      <c r="AQ7" s="149">
        <v>41612</v>
      </c>
      <c r="AR7" s="140">
        <f aca="true" t="shared" si="13" ref="AR7:AR18">(AQ7-AO7)/AO7*100</f>
        <v>6.234363032933367</v>
      </c>
    </row>
    <row r="8" spans="1:44" ht="19.5" customHeight="1">
      <c r="A8" s="514" t="s">
        <v>60</v>
      </c>
      <c r="B8" s="149">
        <v>21707</v>
      </c>
      <c r="C8" s="426">
        <v>22336</v>
      </c>
      <c r="D8" s="427">
        <f t="shared" si="3"/>
        <v>2.8976827751416594</v>
      </c>
      <c r="E8" s="428">
        <v>23320</v>
      </c>
      <c r="F8" s="429">
        <f t="shared" si="4"/>
        <v>4.4054441260744985</v>
      </c>
      <c r="G8" s="430">
        <v>24413</v>
      </c>
      <c r="H8" s="431">
        <f t="shared" si="5"/>
        <v>4.686963979416809</v>
      </c>
      <c r="I8" s="430">
        <v>25241</v>
      </c>
      <c r="J8" s="431">
        <f t="shared" si="6"/>
        <v>3.3916356039814852</v>
      </c>
      <c r="K8" s="430">
        <v>25333</v>
      </c>
      <c r="L8" s="431">
        <f t="shared" si="7"/>
        <v>0.36448635157085696</v>
      </c>
      <c r="M8" s="430">
        <v>26066</v>
      </c>
      <c r="N8" s="431">
        <f t="shared" si="8"/>
        <v>2.893459124462164</v>
      </c>
      <c r="O8" s="430">
        <v>26078</v>
      </c>
      <c r="P8" s="431">
        <f aca="true" t="shared" si="14" ref="P8:P18">(O8-M8)/M8*100</f>
        <v>0.04603698304304458</v>
      </c>
      <c r="Q8" s="149">
        <v>26563</v>
      </c>
      <c r="R8" s="433">
        <f t="shared" si="0"/>
        <v>1.8598051997852596</v>
      </c>
      <c r="S8" s="149">
        <v>26992</v>
      </c>
      <c r="T8" s="433">
        <f t="shared" si="1"/>
        <v>1.6150284229943908</v>
      </c>
      <c r="U8" s="149">
        <v>27235</v>
      </c>
      <c r="V8" s="433">
        <f t="shared" si="1"/>
        <v>0.9002667457024303</v>
      </c>
      <c r="W8" s="149">
        <v>28181</v>
      </c>
      <c r="X8" s="433">
        <f t="shared" si="1"/>
        <v>3.473471635762805</v>
      </c>
      <c r="Y8" s="149">
        <v>28304</v>
      </c>
      <c r="Z8" s="433">
        <f t="shared" si="1"/>
        <v>0.43646428444696783</v>
      </c>
      <c r="AA8" s="149">
        <v>29287</v>
      </c>
      <c r="AB8" s="433">
        <f t="shared" si="1"/>
        <v>3.4730073487846242</v>
      </c>
      <c r="AC8" s="149">
        <v>29829</v>
      </c>
      <c r="AD8" s="433">
        <f t="shared" si="1"/>
        <v>1.8506504592481308</v>
      </c>
      <c r="AE8" s="149">
        <v>31111</v>
      </c>
      <c r="AF8" s="433">
        <f t="shared" si="1"/>
        <v>4.297830969861544</v>
      </c>
      <c r="AG8" s="149">
        <v>32256</v>
      </c>
      <c r="AH8" s="664">
        <f t="shared" si="9"/>
        <v>3.6803702870367396</v>
      </c>
      <c r="AI8" s="149">
        <v>32656</v>
      </c>
      <c r="AJ8" s="664">
        <f t="shared" si="10"/>
        <v>1.2400793650793651</v>
      </c>
      <c r="AK8" s="149">
        <v>34261</v>
      </c>
      <c r="AL8" s="632">
        <f t="shared" si="2"/>
        <v>4.914870161685448</v>
      </c>
      <c r="AM8" s="149">
        <v>37204</v>
      </c>
      <c r="AN8" s="664">
        <f t="shared" si="11"/>
        <v>13.926996570308672</v>
      </c>
      <c r="AO8" s="149">
        <v>39431</v>
      </c>
      <c r="AP8" s="664">
        <f t="shared" si="12"/>
        <v>5.985915492957746</v>
      </c>
      <c r="AQ8" s="149">
        <v>41694</v>
      </c>
      <c r="AR8" s="140">
        <f t="shared" si="13"/>
        <v>5.739139255915396</v>
      </c>
    </row>
    <row r="9" spans="1:44" ht="19.5" customHeight="1">
      <c r="A9" s="514" t="s">
        <v>61</v>
      </c>
      <c r="B9" s="149">
        <v>21861</v>
      </c>
      <c r="C9" s="426">
        <v>22435</v>
      </c>
      <c r="D9" s="427">
        <f t="shared" si="3"/>
        <v>2.6256804354787064</v>
      </c>
      <c r="E9" s="428">
        <v>23367</v>
      </c>
      <c r="F9" s="429">
        <f t="shared" si="4"/>
        <v>4.154223311789615</v>
      </c>
      <c r="G9" s="430">
        <v>24411</v>
      </c>
      <c r="H9" s="431">
        <f t="shared" si="5"/>
        <v>4.467839260495571</v>
      </c>
      <c r="I9" s="430">
        <v>25389</v>
      </c>
      <c r="J9" s="431">
        <f t="shared" si="6"/>
        <v>4.006390561632052</v>
      </c>
      <c r="K9" s="430">
        <v>25459</v>
      </c>
      <c r="L9" s="431">
        <f t="shared" si="7"/>
        <v>0.27570995312930796</v>
      </c>
      <c r="M9" s="430">
        <v>26158</v>
      </c>
      <c r="N9" s="431">
        <f t="shared" si="8"/>
        <v>2.7455909501551514</v>
      </c>
      <c r="O9" s="430">
        <v>26193</v>
      </c>
      <c r="P9" s="431">
        <f t="shared" si="14"/>
        <v>0.1338022784616561</v>
      </c>
      <c r="Q9" s="149">
        <v>26669</v>
      </c>
      <c r="R9" s="433">
        <f t="shared" si="0"/>
        <v>1.8172794258007865</v>
      </c>
      <c r="S9" s="149">
        <v>26971</v>
      </c>
      <c r="T9" s="433">
        <f t="shared" si="1"/>
        <v>1.1324009149199445</v>
      </c>
      <c r="U9" s="149">
        <v>27409</v>
      </c>
      <c r="V9" s="433">
        <f t="shared" si="1"/>
        <v>1.6239664825182603</v>
      </c>
      <c r="W9" s="149">
        <v>28390</v>
      </c>
      <c r="X9" s="433">
        <f t="shared" si="1"/>
        <v>3.5791163486446056</v>
      </c>
      <c r="Y9" s="149">
        <v>28443</v>
      </c>
      <c r="Z9" s="433">
        <f t="shared" si="1"/>
        <v>0.18668545262416342</v>
      </c>
      <c r="AA9" s="149">
        <v>29484</v>
      </c>
      <c r="AB9" s="433">
        <f t="shared" si="1"/>
        <v>3.659951481911191</v>
      </c>
      <c r="AC9" s="149">
        <v>30051</v>
      </c>
      <c r="AD9" s="433">
        <f t="shared" si="1"/>
        <v>1.9230769230769231</v>
      </c>
      <c r="AE9" s="149">
        <v>31334</v>
      </c>
      <c r="AF9" s="433">
        <f t="shared" si="1"/>
        <v>4.2694086719243955</v>
      </c>
      <c r="AG9" s="149">
        <v>32393</v>
      </c>
      <c r="AH9" s="664">
        <f t="shared" si="9"/>
        <v>3.3797153252058467</v>
      </c>
      <c r="AI9" s="149">
        <v>32861</v>
      </c>
      <c r="AJ9" s="664">
        <f t="shared" si="10"/>
        <v>1.4447565832124225</v>
      </c>
      <c r="AK9" s="149">
        <v>34457</v>
      </c>
      <c r="AL9" s="632">
        <f t="shared" si="2"/>
        <v>4.856821155777365</v>
      </c>
      <c r="AM9" s="149">
        <v>37427</v>
      </c>
      <c r="AN9" s="664">
        <f t="shared" si="11"/>
        <v>13.894890599799153</v>
      </c>
      <c r="AO9" s="149">
        <v>39628</v>
      </c>
      <c r="AP9" s="664">
        <f t="shared" si="12"/>
        <v>5.880781254174794</v>
      </c>
      <c r="AQ9" s="149">
        <v>41890</v>
      </c>
      <c r="AR9" s="140">
        <f t="shared" si="13"/>
        <v>5.708085192288281</v>
      </c>
    </row>
    <row r="10" spans="1:44" ht="19.5" customHeight="1">
      <c r="A10" s="514" t="s">
        <v>62</v>
      </c>
      <c r="B10" s="149">
        <v>21949</v>
      </c>
      <c r="C10" s="426">
        <v>22661</v>
      </c>
      <c r="D10" s="427">
        <f t="shared" si="3"/>
        <v>3.243883548225432</v>
      </c>
      <c r="E10" s="428">
        <v>23483</v>
      </c>
      <c r="F10" s="429">
        <f t="shared" si="4"/>
        <v>3.627377432593443</v>
      </c>
      <c r="G10" s="430">
        <v>24470</v>
      </c>
      <c r="H10" s="431">
        <f t="shared" si="5"/>
        <v>4.203040497381084</v>
      </c>
      <c r="I10" s="430">
        <v>25475</v>
      </c>
      <c r="J10" s="431">
        <f t="shared" si="6"/>
        <v>4.1070698814875355</v>
      </c>
      <c r="K10" s="430">
        <v>25606</v>
      </c>
      <c r="L10" s="431">
        <f t="shared" si="7"/>
        <v>0.5142296368989205</v>
      </c>
      <c r="M10" s="430">
        <v>26224</v>
      </c>
      <c r="N10" s="431">
        <f t="shared" si="8"/>
        <v>2.4134968366789034</v>
      </c>
      <c r="O10" s="430">
        <v>26329</v>
      </c>
      <c r="P10" s="431">
        <f t="shared" si="14"/>
        <v>0.40039658328248934</v>
      </c>
      <c r="Q10" s="149">
        <v>26769</v>
      </c>
      <c r="R10" s="433">
        <f t="shared" si="0"/>
        <v>1.671161077139276</v>
      </c>
      <c r="S10" s="149">
        <v>26975</v>
      </c>
      <c r="T10" s="433">
        <f t="shared" si="1"/>
        <v>0.7695468639097464</v>
      </c>
      <c r="U10" s="149">
        <v>27552</v>
      </c>
      <c r="V10" s="433">
        <f t="shared" si="1"/>
        <v>2.139017608897127</v>
      </c>
      <c r="W10" s="149">
        <v>28438</v>
      </c>
      <c r="X10" s="433">
        <f t="shared" si="1"/>
        <v>3.2157375145180023</v>
      </c>
      <c r="Y10" s="149">
        <v>28536</v>
      </c>
      <c r="Z10" s="433">
        <f t="shared" si="1"/>
        <v>0.34460932555032003</v>
      </c>
      <c r="AA10" s="149">
        <v>29572</v>
      </c>
      <c r="AB10" s="433">
        <f t="shared" si="1"/>
        <v>3.630501822259602</v>
      </c>
      <c r="AC10" s="149">
        <v>30248</v>
      </c>
      <c r="AD10" s="433">
        <f t="shared" si="1"/>
        <v>2.285946165291492</v>
      </c>
      <c r="AE10" s="149">
        <v>31555</v>
      </c>
      <c r="AF10" s="433">
        <f t="shared" si="1"/>
        <v>4.3209468394604595</v>
      </c>
      <c r="AG10" s="149">
        <v>32448</v>
      </c>
      <c r="AH10" s="664">
        <f t="shared" si="9"/>
        <v>2.829979401045793</v>
      </c>
      <c r="AI10" s="149">
        <v>32927</v>
      </c>
      <c r="AJ10" s="664">
        <f t="shared" si="10"/>
        <v>1.47620808678501</v>
      </c>
      <c r="AK10" s="149">
        <v>34810</v>
      </c>
      <c r="AL10" s="434">
        <f t="shared" si="2"/>
        <v>5.718711088164728</v>
      </c>
      <c r="AM10" s="149">
        <v>37694</v>
      </c>
      <c r="AN10" s="664">
        <f t="shared" si="11"/>
        <v>14.477480487138214</v>
      </c>
      <c r="AO10" s="149">
        <v>39943</v>
      </c>
      <c r="AP10" s="664">
        <f t="shared" si="12"/>
        <v>5.966466811694169</v>
      </c>
      <c r="AQ10" s="149">
        <v>42012</v>
      </c>
      <c r="AR10" s="140">
        <f t="shared" si="13"/>
        <v>5.179881330896528</v>
      </c>
    </row>
    <row r="11" spans="1:44" ht="19.5" customHeight="1">
      <c r="A11" s="514" t="s">
        <v>63</v>
      </c>
      <c r="B11" s="149">
        <v>21992</v>
      </c>
      <c r="C11" s="426">
        <v>22745</v>
      </c>
      <c r="D11" s="427">
        <f t="shared" si="3"/>
        <v>3.423972353583121</v>
      </c>
      <c r="E11" s="428">
        <v>23601</v>
      </c>
      <c r="F11" s="429">
        <f t="shared" si="4"/>
        <v>3.7634644976918006</v>
      </c>
      <c r="G11" s="430">
        <v>24563</v>
      </c>
      <c r="H11" s="431">
        <f t="shared" si="5"/>
        <v>4.076098470403797</v>
      </c>
      <c r="I11" s="430">
        <v>25464</v>
      </c>
      <c r="J11" s="431">
        <f t="shared" si="6"/>
        <v>3.6681187151406585</v>
      </c>
      <c r="K11" s="430">
        <v>25696</v>
      </c>
      <c r="L11" s="431">
        <f t="shared" si="7"/>
        <v>0.9110901665095822</v>
      </c>
      <c r="M11" s="430">
        <v>26277</v>
      </c>
      <c r="N11" s="431">
        <f t="shared" si="8"/>
        <v>2.2610523038605232</v>
      </c>
      <c r="O11" s="430">
        <v>26410</v>
      </c>
      <c r="P11" s="431">
        <f t="shared" si="14"/>
        <v>0.5061460592913956</v>
      </c>
      <c r="Q11" s="149">
        <v>26789</v>
      </c>
      <c r="R11" s="433">
        <f t="shared" si="0"/>
        <v>1.4350624763347217</v>
      </c>
      <c r="S11" s="149">
        <v>27014</v>
      </c>
      <c r="T11" s="433">
        <f t="shared" si="1"/>
        <v>0.8398969726380231</v>
      </c>
      <c r="U11" s="149">
        <v>27657</v>
      </c>
      <c r="V11" s="433">
        <f t="shared" si="1"/>
        <v>2.380247279188569</v>
      </c>
      <c r="W11" s="149">
        <v>28475</v>
      </c>
      <c r="X11" s="433">
        <f t="shared" si="1"/>
        <v>2.9576599052681054</v>
      </c>
      <c r="Y11" s="149">
        <v>28635</v>
      </c>
      <c r="Z11" s="433">
        <f t="shared" si="1"/>
        <v>0.5618964003511853</v>
      </c>
      <c r="AA11" s="149">
        <v>29629</v>
      </c>
      <c r="AB11" s="433">
        <f t="shared" si="1"/>
        <v>3.471276409987777</v>
      </c>
      <c r="AC11" s="149">
        <v>30357</v>
      </c>
      <c r="AD11" s="433">
        <f t="shared" si="1"/>
        <v>2.4570522123595127</v>
      </c>
      <c r="AE11" s="149">
        <v>31638</v>
      </c>
      <c r="AF11" s="433">
        <f t="shared" si="1"/>
        <v>4.219784563692064</v>
      </c>
      <c r="AG11" s="149">
        <v>32455</v>
      </c>
      <c r="AH11" s="664">
        <f t="shared" si="9"/>
        <v>2.5823376951766863</v>
      </c>
      <c r="AI11" s="149">
        <v>32998</v>
      </c>
      <c r="AJ11" s="664">
        <f t="shared" si="10"/>
        <v>1.6730858111230935</v>
      </c>
      <c r="AK11" s="149">
        <v>35142</v>
      </c>
      <c r="AL11" s="632">
        <f t="shared" si="2"/>
        <v>6.497363476574337</v>
      </c>
      <c r="AM11" s="149">
        <v>38006</v>
      </c>
      <c r="AN11" s="664">
        <f t="shared" si="11"/>
        <v>15.176677374386326</v>
      </c>
      <c r="AO11" s="149">
        <v>40152</v>
      </c>
      <c r="AP11" s="664">
        <f t="shared" si="12"/>
        <v>5.646476872072831</v>
      </c>
      <c r="AQ11" s="149">
        <v>42076</v>
      </c>
      <c r="AR11" s="140">
        <f t="shared" si="13"/>
        <v>4.791791193464833</v>
      </c>
    </row>
    <row r="12" spans="1:44" ht="19.5" customHeight="1">
      <c r="A12" s="514" t="s">
        <v>64</v>
      </c>
      <c r="B12" s="149">
        <v>22116</v>
      </c>
      <c r="C12" s="426">
        <v>22830</v>
      </c>
      <c r="D12" s="427">
        <f t="shared" si="3"/>
        <v>3.228431904503527</v>
      </c>
      <c r="E12" s="428">
        <v>23632</v>
      </c>
      <c r="F12" s="429">
        <f t="shared" si="4"/>
        <v>3.512921594393342</v>
      </c>
      <c r="G12" s="430">
        <v>24637</v>
      </c>
      <c r="H12" s="431">
        <f t="shared" si="5"/>
        <v>4.252708192281652</v>
      </c>
      <c r="I12" s="430">
        <v>25478</v>
      </c>
      <c r="J12" s="431">
        <f t="shared" si="6"/>
        <v>3.4135649632666314</v>
      </c>
      <c r="K12" s="430">
        <v>25772</v>
      </c>
      <c r="L12" s="431">
        <f t="shared" si="7"/>
        <v>1.153936729727608</v>
      </c>
      <c r="M12" s="430">
        <v>26299</v>
      </c>
      <c r="N12" s="431">
        <f t="shared" si="8"/>
        <v>2.044854881266491</v>
      </c>
      <c r="O12" s="430">
        <v>26462</v>
      </c>
      <c r="P12" s="431">
        <f t="shared" si="14"/>
        <v>0.6197954294840108</v>
      </c>
      <c r="Q12" s="149">
        <v>26797</v>
      </c>
      <c r="R12" s="433">
        <f>(Q12-O12)/O12*100</f>
        <v>1.265966291285617</v>
      </c>
      <c r="S12" s="149">
        <v>27047</v>
      </c>
      <c r="T12" s="433">
        <f t="shared" si="1"/>
        <v>0.9329402545061014</v>
      </c>
      <c r="U12" s="149">
        <v>27726</v>
      </c>
      <c r="V12" s="433">
        <f t="shared" si="1"/>
        <v>2.5104447813066146</v>
      </c>
      <c r="W12" s="149">
        <v>28552</v>
      </c>
      <c r="X12" s="433">
        <f t="shared" si="1"/>
        <v>2.979153141455673</v>
      </c>
      <c r="Y12" s="149">
        <v>28719</v>
      </c>
      <c r="Z12" s="433">
        <f t="shared" si="1"/>
        <v>0.5848977304567106</v>
      </c>
      <c r="AA12" s="149">
        <v>29714</v>
      </c>
      <c r="AB12" s="433">
        <f t="shared" si="1"/>
        <v>3.464605313555486</v>
      </c>
      <c r="AC12" s="149">
        <v>30417</v>
      </c>
      <c r="AD12" s="433">
        <f t="shared" si="1"/>
        <v>2.3658881335397455</v>
      </c>
      <c r="AE12" s="149">
        <v>31768</v>
      </c>
      <c r="AF12" s="433">
        <f t="shared" si="1"/>
        <v>4.44159516060098</v>
      </c>
      <c r="AG12" s="149">
        <v>32520</v>
      </c>
      <c r="AH12" s="664">
        <f t="shared" si="9"/>
        <v>2.3671619239486277</v>
      </c>
      <c r="AI12" s="149">
        <v>33090</v>
      </c>
      <c r="AJ12" s="664">
        <f t="shared" si="10"/>
        <v>1.7527675276752765</v>
      </c>
      <c r="AK12" s="149">
        <v>35417</v>
      </c>
      <c r="AL12" s="434">
        <f t="shared" si="2"/>
        <v>7.032336053188275</v>
      </c>
      <c r="AM12" s="149">
        <v>38146</v>
      </c>
      <c r="AN12" s="664">
        <f t="shared" si="11"/>
        <v>15.279540646721063</v>
      </c>
      <c r="AO12" s="149">
        <v>40219</v>
      </c>
      <c r="AP12" s="664">
        <f t="shared" si="12"/>
        <v>5.434383683741414</v>
      </c>
      <c r="AQ12" s="149">
        <v>42336</v>
      </c>
      <c r="AR12" s="140">
        <f t="shared" si="13"/>
        <v>5.2636813446381066</v>
      </c>
    </row>
    <row r="13" spans="1:44" ht="19.5" customHeight="1">
      <c r="A13" s="514" t="s">
        <v>65</v>
      </c>
      <c r="B13" s="149">
        <v>22156</v>
      </c>
      <c r="C13" s="426">
        <v>22980</v>
      </c>
      <c r="D13" s="427">
        <f t="shared" si="3"/>
        <v>3.719082866943492</v>
      </c>
      <c r="E13" s="428">
        <v>23716</v>
      </c>
      <c r="F13" s="429">
        <f t="shared" si="4"/>
        <v>3.202785030461271</v>
      </c>
      <c r="G13" s="430">
        <v>24749</v>
      </c>
      <c r="H13" s="431">
        <f t="shared" si="5"/>
        <v>4.355709225839096</v>
      </c>
      <c r="I13" s="430">
        <v>25505</v>
      </c>
      <c r="J13" s="431">
        <f t="shared" si="6"/>
        <v>3.0546688755101217</v>
      </c>
      <c r="K13" s="430">
        <v>25829</v>
      </c>
      <c r="L13" s="431">
        <f t="shared" si="7"/>
        <v>1.270339149186434</v>
      </c>
      <c r="M13" s="430">
        <v>26334</v>
      </c>
      <c r="N13" s="431">
        <f t="shared" si="8"/>
        <v>1.9551666731193618</v>
      </c>
      <c r="O13" s="430">
        <v>26462</v>
      </c>
      <c r="P13" s="431">
        <f t="shared" si="14"/>
        <v>0.48606364395838086</v>
      </c>
      <c r="Q13" s="149">
        <v>26855</v>
      </c>
      <c r="R13" s="433">
        <f t="shared" si="0"/>
        <v>1.4851485148514851</v>
      </c>
      <c r="S13" s="149">
        <v>27023</v>
      </c>
      <c r="T13" s="433">
        <f t="shared" si="1"/>
        <v>0.6255818283373673</v>
      </c>
      <c r="U13" s="149">
        <v>27778</v>
      </c>
      <c r="V13" s="433">
        <f t="shared" si="1"/>
        <v>2.7939162935277357</v>
      </c>
      <c r="W13" s="149">
        <v>28587</v>
      </c>
      <c r="X13" s="433">
        <f t="shared" si="1"/>
        <v>2.912376700986392</v>
      </c>
      <c r="Y13" s="149">
        <v>28834</v>
      </c>
      <c r="Z13" s="433">
        <f t="shared" si="1"/>
        <v>0.8640291041382447</v>
      </c>
      <c r="AA13" s="149">
        <v>29826</v>
      </c>
      <c r="AB13" s="433">
        <f t="shared" si="1"/>
        <v>3.440382881320663</v>
      </c>
      <c r="AC13" s="149">
        <v>30503</v>
      </c>
      <c r="AD13" s="433">
        <f t="shared" si="1"/>
        <v>2.269831690471401</v>
      </c>
      <c r="AE13" s="149">
        <v>31937</v>
      </c>
      <c r="AF13" s="433">
        <f t="shared" si="1"/>
        <v>4.701176933416385</v>
      </c>
      <c r="AG13" s="149">
        <v>32590</v>
      </c>
      <c r="AH13" s="664">
        <f t="shared" si="9"/>
        <v>2.0446504054858</v>
      </c>
      <c r="AI13" s="149">
        <v>33219</v>
      </c>
      <c r="AJ13" s="664">
        <f t="shared" si="10"/>
        <v>1.9300398895366677</v>
      </c>
      <c r="AK13" s="149">
        <v>35698</v>
      </c>
      <c r="AL13" s="434">
        <f t="shared" si="2"/>
        <v>7.462596706703994</v>
      </c>
      <c r="AM13" s="149">
        <v>38393</v>
      </c>
      <c r="AN13" s="664">
        <f t="shared" si="11"/>
        <v>15.575423703302327</v>
      </c>
      <c r="AO13" s="149">
        <v>40372</v>
      </c>
      <c r="AP13" s="664">
        <f t="shared" si="12"/>
        <v>5.154585471309874</v>
      </c>
      <c r="AQ13" s="149">
        <v>42505</v>
      </c>
      <c r="AR13" s="140">
        <f t="shared" si="13"/>
        <v>5.283364708213614</v>
      </c>
    </row>
    <row r="14" spans="1:44" ht="19.5" customHeight="1">
      <c r="A14" s="514" t="s">
        <v>66</v>
      </c>
      <c r="B14" s="149">
        <v>22221</v>
      </c>
      <c r="C14" s="426">
        <v>23065</v>
      </c>
      <c r="D14" s="427">
        <f t="shared" si="3"/>
        <v>3.798208901489582</v>
      </c>
      <c r="E14" s="428">
        <v>23781</v>
      </c>
      <c r="F14" s="429">
        <f t="shared" si="4"/>
        <v>3.1042705397788857</v>
      </c>
      <c r="G14" s="430">
        <v>24795</v>
      </c>
      <c r="H14" s="431">
        <f t="shared" si="5"/>
        <v>4.26390816197805</v>
      </c>
      <c r="I14" s="430">
        <v>25550</v>
      </c>
      <c r="J14" s="431">
        <f t="shared" si="6"/>
        <v>3.0449687436983264</v>
      </c>
      <c r="K14" s="430">
        <v>25893</v>
      </c>
      <c r="L14" s="431">
        <f t="shared" si="7"/>
        <v>1.3424657534246576</v>
      </c>
      <c r="M14" s="430">
        <v>26337</v>
      </c>
      <c r="N14" s="431">
        <f t="shared" si="8"/>
        <v>1.7147491600046343</v>
      </c>
      <c r="O14" s="430">
        <v>26457</v>
      </c>
      <c r="P14" s="431">
        <f t="shared" si="14"/>
        <v>0.45563275999544367</v>
      </c>
      <c r="Q14" s="149">
        <v>26864</v>
      </c>
      <c r="R14" s="433">
        <f>(Q14-O14)/O14*100</f>
        <v>1.5383452394451373</v>
      </c>
      <c r="S14" s="149">
        <v>27049</v>
      </c>
      <c r="T14" s="433">
        <f t="shared" si="1"/>
        <v>0.6886539606908875</v>
      </c>
      <c r="U14" s="149">
        <v>27841</v>
      </c>
      <c r="V14" s="433">
        <f t="shared" si="1"/>
        <v>2.928019520130134</v>
      </c>
      <c r="W14" s="149">
        <v>28663</v>
      </c>
      <c r="X14" s="433">
        <f t="shared" si="1"/>
        <v>2.9524801551668403</v>
      </c>
      <c r="Y14" s="149">
        <v>28961</v>
      </c>
      <c r="Z14" s="433">
        <f t="shared" si="1"/>
        <v>1.0396678644942958</v>
      </c>
      <c r="AA14" s="149">
        <v>29931</v>
      </c>
      <c r="AB14" s="433">
        <f t="shared" si="1"/>
        <v>3.3493318600877044</v>
      </c>
      <c r="AC14" s="149">
        <v>30608</v>
      </c>
      <c r="AD14" s="433">
        <f t="shared" si="1"/>
        <v>2.2618689652868262</v>
      </c>
      <c r="AE14" s="149">
        <v>31993</v>
      </c>
      <c r="AF14" s="433">
        <f t="shared" si="1"/>
        <v>4.524960794563513</v>
      </c>
      <c r="AG14" s="149">
        <v>32646</v>
      </c>
      <c r="AH14" s="664">
        <f t="shared" si="9"/>
        <v>2.0410714843872095</v>
      </c>
      <c r="AI14" s="149">
        <v>33405</v>
      </c>
      <c r="AJ14" s="664">
        <f t="shared" si="10"/>
        <v>2.324940268333027</v>
      </c>
      <c r="AK14" s="149">
        <v>35961</v>
      </c>
      <c r="AL14" s="434">
        <f t="shared" si="2"/>
        <v>7.651549169286034</v>
      </c>
      <c r="AM14" s="149">
        <v>38562</v>
      </c>
      <c r="AN14" s="664">
        <f t="shared" si="11"/>
        <v>15.437808711270767</v>
      </c>
      <c r="AO14" s="149">
        <v>40680</v>
      </c>
      <c r="AP14" s="664">
        <f t="shared" si="12"/>
        <v>5.492453710907111</v>
      </c>
      <c r="AQ14" s="149">
        <v>42884</v>
      </c>
      <c r="AR14" s="140">
        <f t="shared" si="13"/>
        <v>5.417895771878073</v>
      </c>
    </row>
    <row r="15" spans="1:44" ht="19.5" customHeight="1">
      <c r="A15" s="514" t="s">
        <v>67</v>
      </c>
      <c r="B15" s="149">
        <v>22247</v>
      </c>
      <c r="C15" s="426">
        <v>23176</v>
      </c>
      <c r="D15" s="427">
        <f t="shared" si="3"/>
        <v>4.1758439340135745</v>
      </c>
      <c r="E15" s="428">
        <v>23853</v>
      </c>
      <c r="F15" s="429">
        <f t="shared" si="4"/>
        <v>2.9211253020365895</v>
      </c>
      <c r="G15" s="430">
        <v>24845</v>
      </c>
      <c r="H15" s="431">
        <f t="shared" si="5"/>
        <v>4.158806020207102</v>
      </c>
      <c r="I15" s="430">
        <v>25203</v>
      </c>
      <c r="J15" s="431">
        <f t="shared" si="6"/>
        <v>1.4409337894948682</v>
      </c>
      <c r="K15" s="430">
        <v>25858</v>
      </c>
      <c r="L15" s="431">
        <f t="shared" si="7"/>
        <v>2.598896956711503</v>
      </c>
      <c r="M15" s="430">
        <v>26353</v>
      </c>
      <c r="N15" s="431">
        <f t="shared" si="8"/>
        <v>1.914301183386186</v>
      </c>
      <c r="O15" s="430">
        <v>26528</v>
      </c>
      <c r="P15" s="431">
        <f t="shared" si="14"/>
        <v>0.6640610177209426</v>
      </c>
      <c r="Q15" s="435">
        <v>26955</v>
      </c>
      <c r="R15" s="433">
        <f>(Q15-O15)/O15*100</f>
        <v>1.6096200241254526</v>
      </c>
      <c r="S15" s="149">
        <v>27106</v>
      </c>
      <c r="T15" s="433">
        <f t="shared" si="1"/>
        <v>0.5601929141161195</v>
      </c>
      <c r="U15" s="149">
        <v>27958</v>
      </c>
      <c r="V15" s="433">
        <f t="shared" si="1"/>
        <v>3.1432155242381765</v>
      </c>
      <c r="W15" s="149">
        <v>28690</v>
      </c>
      <c r="X15" s="433">
        <f t="shared" si="1"/>
        <v>2.6182130338364686</v>
      </c>
      <c r="Y15" s="149">
        <v>29071</v>
      </c>
      <c r="Z15" s="433">
        <f t="shared" si="1"/>
        <v>1.327988846287905</v>
      </c>
      <c r="AA15" s="149">
        <v>30020</v>
      </c>
      <c r="AB15" s="433">
        <f t="shared" si="1"/>
        <v>3.2644215885246464</v>
      </c>
      <c r="AC15" s="149">
        <v>30718</v>
      </c>
      <c r="AD15" s="433">
        <f t="shared" si="1"/>
        <v>2.3251165889407064</v>
      </c>
      <c r="AE15" s="149">
        <v>32094</v>
      </c>
      <c r="AF15" s="433">
        <f t="shared" si="1"/>
        <v>4.47945829806628</v>
      </c>
      <c r="AG15" s="149">
        <v>32701</v>
      </c>
      <c r="AH15" s="664">
        <f t="shared" si="9"/>
        <v>1.8913192497039946</v>
      </c>
      <c r="AI15" s="149">
        <v>33569</v>
      </c>
      <c r="AJ15" s="664">
        <f t="shared" si="10"/>
        <v>2.654353077887526</v>
      </c>
      <c r="AK15" s="149">
        <v>36054</v>
      </c>
      <c r="AL15" s="434">
        <f t="shared" si="2"/>
        <v>7.4026631713783555</v>
      </c>
      <c r="AM15" s="149">
        <v>38879</v>
      </c>
      <c r="AN15" s="664">
        <f t="shared" si="11"/>
        <v>15.818165569424172</v>
      </c>
      <c r="AO15" s="149">
        <v>41083</v>
      </c>
      <c r="AP15" s="664">
        <f t="shared" si="12"/>
        <v>5.668870084107101</v>
      </c>
      <c r="AQ15" s="149">
        <v>43069</v>
      </c>
      <c r="AR15" s="140">
        <f t="shared" si="13"/>
        <v>4.83411630114646</v>
      </c>
    </row>
    <row r="16" spans="1:44" ht="19.5" customHeight="1">
      <c r="A16" s="514" t="s">
        <v>68</v>
      </c>
      <c r="B16" s="149">
        <v>22249</v>
      </c>
      <c r="C16" s="426">
        <v>23138</v>
      </c>
      <c r="D16" s="427">
        <f t="shared" si="3"/>
        <v>3.9956851993348015</v>
      </c>
      <c r="E16" s="428">
        <v>23903</v>
      </c>
      <c r="F16" s="429">
        <f t="shared" si="4"/>
        <v>3.30624945976316</v>
      </c>
      <c r="G16" s="430">
        <v>24898</v>
      </c>
      <c r="H16" s="431">
        <f t="shared" si="5"/>
        <v>4.162657407020039</v>
      </c>
      <c r="I16" s="430">
        <v>25359</v>
      </c>
      <c r="J16" s="431">
        <f t="shared" si="6"/>
        <v>1.8515543417141938</v>
      </c>
      <c r="K16" s="430">
        <v>25974</v>
      </c>
      <c r="L16" s="431">
        <f t="shared" si="7"/>
        <v>2.425174494262392</v>
      </c>
      <c r="M16" s="430">
        <v>26326</v>
      </c>
      <c r="N16" s="431">
        <f t="shared" si="8"/>
        <v>1.3552013552013553</v>
      </c>
      <c r="O16" s="430">
        <v>26600</v>
      </c>
      <c r="P16" s="431">
        <f t="shared" si="14"/>
        <v>1.0407961710856188</v>
      </c>
      <c r="Q16" s="149">
        <v>26990</v>
      </c>
      <c r="R16" s="433">
        <f>(Q16-O16)/O16*100</f>
        <v>1.4661654135338347</v>
      </c>
      <c r="S16" s="149">
        <v>27110</v>
      </c>
      <c r="T16" s="433">
        <f t="shared" si="1"/>
        <v>0.444609114486847</v>
      </c>
      <c r="U16" s="149">
        <v>27958</v>
      </c>
      <c r="V16" s="433">
        <f t="shared" si="1"/>
        <v>3.1279970490593874</v>
      </c>
      <c r="W16" s="149">
        <v>28653</v>
      </c>
      <c r="X16" s="433">
        <f t="shared" si="1"/>
        <v>2.485871664639817</v>
      </c>
      <c r="Y16" s="149">
        <v>29164</v>
      </c>
      <c r="Z16" s="433">
        <f t="shared" si="1"/>
        <v>1.7834083691062017</v>
      </c>
      <c r="AA16" s="149">
        <v>30129</v>
      </c>
      <c r="AB16" s="433">
        <f t="shared" si="1"/>
        <v>3.3088739541900973</v>
      </c>
      <c r="AC16" s="149">
        <v>30831</v>
      </c>
      <c r="AD16" s="433">
        <f t="shared" si="1"/>
        <v>2.329981081350194</v>
      </c>
      <c r="AE16" s="149">
        <v>32156</v>
      </c>
      <c r="AF16" s="433">
        <f t="shared" si="1"/>
        <v>4.297622522785508</v>
      </c>
      <c r="AG16" s="149">
        <v>32718</v>
      </c>
      <c r="AH16" s="664">
        <f t="shared" si="9"/>
        <v>1.7477298171414353</v>
      </c>
      <c r="AI16" s="149">
        <v>33816</v>
      </c>
      <c r="AJ16" s="664">
        <f t="shared" si="10"/>
        <v>3.3559508527416098</v>
      </c>
      <c r="AK16" s="149">
        <v>36317</v>
      </c>
      <c r="AL16" s="632">
        <f t="shared" si="2"/>
        <v>7.395907262834162</v>
      </c>
      <c r="AM16" s="149">
        <v>39099</v>
      </c>
      <c r="AN16" s="664">
        <f t="shared" si="11"/>
        <v>15.62278211497516</v>
      </c>
      <c r="AO16" s="149">
        <v>41520</v>
      </c>
      <c r="AP16" s="664">
        <f t="shared" si="12"/>
        <v>6.191974219289496</v>
      </c>
      <c r="AQ16" s="149">
        <v>43207</v>
      </c>
      <c r="AR16" s="140">
        <f t="shared" si="13"/>
        <v>4.063102119460501</v>
      </c>
    </row>
    <row r="17" spans="1:44" ht="19.5" customHeight="1" thickBot="1">
      <c r="A17" s="646" t="s">
        <v>69</v>
      </c>
      <c r="B17" s="600">
        <v>22156</v>
      </c>
      <c r="C17" s="647">
        <v>23121</v>
      </c>
      <c r="D17" s="648">
        <f t="shared" si="3"/>
        <v>4.355479328398628</v>
      </c>
      <c r="E17" s="649">
        <v>24036</v>
      </c>
      <c r="F17" s="650">
        <f t="shared" si="4"/>
        <v>3.9574412871415596</v>
      </c>
      <c r="G17" s="651">
        <v>24933</v>
      </c>
      <c r="H17" s="652">
        <f t="shared" si="5"/>
        <v>3.73190214677983</v>
      </c>
      <c r="I17" s="651">
        <v>25112</v>
      </c>
      <c r="J17" s="652">
        <f t="shared" si="6"/>
        <v>0.7179240364175992</v>
      </c>
      <c r="K17" s="651">
        <v>25915</v>
      </c>
      <c r="L17" s="652">
        <f t="shared" si="7"/>
        <v>3.1976744186046515</v>
      </c>
      <c r="M17" s="651">
        <v>26120</v>
      </c>
      <c r="N17" s="652">
        <f t="shared" si="8"/>
        <v>0.7910476557978006</v>
      </c>
      <c r="O17" s="651">
        <v>26426</v>
      </c>
      <c r="P17" s="652">
        <f t="shared" si="14"/>
        <v>1.1715160796324655</v>
      </c>
      <c r="Q17" s="600">
        <v>26818</v>
      </c>
      <c r="R17" s="653">
        <f>(Q17-O17)/O17*100</f>
        <v>1.4833875728449253</v>
      </c>
      <c r="S17" s="600">
        <v>27018</v>
      </c>
      <c r="T17" s="653">
        <f t="shared" si="1"/>
        <v>0.7457677679170706</v>
      </c>
      <c r="U17" s="600">
        <v>27831</v>
      </c>
      <c r="V17" s="653">
        <f t="shared" si="1"/>
        <v>3.009105041083722</v>
      </c>
      <c r="W17" s="600">
        <v>28462</v>
      </c>
      <c r="X17" s="653">
        <f t="shared" si="1"/>
        <v>2.2672559376235135</v>
      </c>
      <c r="Y17" s="600">
        <v>28960</v>
      </c>
      <c r="Z17" s="653">
        <f t="shared" si="1"/>
        <v>1.7497013561942238</v>
      </c>
      <c r="AA17" s="600">
        <v>29946</v>
      </c>
      <c r="AB17" s="653">
        <f t="shared" si="1"/>
        <v>3.404696132596685</v>
      </c>
      <c r="AC17" s="600">
        <v>30705</v>
      </c>
      <c r="AD17" s="653">
        <f t="shared" si="1"/>
        <v>2.5345622119815667</v>
      </c>
      <c r="AE17" s="600">
        <v>31961</v>
      </c>
      <c r="AF17" s="653">
        <f t="shared" si="1"/>
        <v>4.09053900016284</v>
      </c>
      <c r="AG17" s="600">
        <v>32636</v>
      </c>
      <c r="AH17" s="664">
        <f t="shared" si="9"/>
        <v>2.1119489377679046</v>
      </c>
      <c r="AI17" s="600">
        <v>33761</v>
      </c>
      <c r="AJ17" s="664">
        <f t="shared" si="10"/>
        <v>3.4471136168648115</v>
      </c>
      <c r="AK17" s="600">
        <v>36332</v>
      </c>
      <c r="AL17" s="654">
        <f t="shared" si="2"/>
        <v>7.615295755457481</v>
      </c>
      <c r="AM17" s="600">
        <v>38945</v>
      </c>
      <c r="AN17" s="664">
        <f t="shared" si="11"/>
        <v>15.354995408903765</v>
      </c>
      <c r="AO17" s="600">
        <v>41651</v>
      </c>
      <c r="AP17" s="664">
        <f t="shared" si="12"/>
        <v>6.94826036718449</v>
      </c>
      <c r="AQ17" s="600">
        <v>43108</v>
      </c>
      <c r="AR17" s="140">
        <f t="shared" si="13"/>
        <v>3.4981152913495475</v>
      </c>
    </row>
    <row r="18" spans="1:44" ht="19.5" customHeight="1" thickBot="1">
      <c r="A18" s="655" t="s">
        <v>83</v>
      </c>
      <c r="B18" s="656">
        <f>SUM(B6:B17)</f>
        <v>263882</v>
      </c>
      <c r="C18" s="657">
        <f>SUM(C6:C17)</f>
        <v>272878</v>
      </c>
      <c r="D18" s="658">
        <f t="shared" si="3"/>
        <v>3.4090995217559366</v>
      </c>
      <c r="E18" s="656">
        <f>SUM(E6:E17)</f>
        <v>283260</v>
      </c>
      <c r="F18" s="659">
        <f t="shared" si="4"/>
        <v>3.8046306407991852</v>
      </c>
      <c r="G18" s="656">
        <f>SUM(G6:G17)</f>
        <v>295311</v>
      </c>
      <c r="H18" s="660">
        <f t="shared" si="5"/>
        <v>4.2543952552425335</v>
      </c>
      <c r="I18" s="656">
        <f>SUM(I6:I17)</f>
        <v>303894</v>
      </c>
      <c r="J18" s="660">
        <f t="shared" si="6"/>
        <v>2.9064274612188505</v>
      </c>
      <c r="K18" s="656">
        <f>SUM(K6:K17)</f>
        <v>307604</v>
      </c>
      <c r="L18" s="660">
        <f t="shared" si="7"/>
        <v>1.2208204176456265</v>
      </c>
      <c r="M18" s="656">
        <f>SUM(M6:M17)</f>
        <v>314341</v>
      </c>
      <c r="N18" s="660">
        <f t="shared" si="8"/>
        <v>2.19015357407576</v>
      </c>
      <c r="O18" s="656">
        <f>SUM(O6:O17)</f>
        <v>315876</v>
      </c>
      <c r="P18" s="660">
        <f t="shared" si="14"/>
        <v>0.4883231904205942</v>
      </c>
      <c r="Q18" s="656">
        <f>SUM(Q6:Q17)</f>
        <v>320753</v>
      </c>
      <c r="R18" s="661">
        <f>(Q18-O18)/O18*100</f>
        <v>1.5439602882143626</v>
      </c>
      <c r="S18" s="656">
        <f>SUM(S6:S17)</f>
        <v>323845</v>
      </c>
      <c r="T18" s="661">
        <f t="shared" si="1"/>
        <v>0.9639816307251997</v>
      </c>
      <c r="U18" s="656">
        <f>SUM(U6:U17)</f>
        <v>331011</v>
      </c>
      <c r="V18" s="661">
        <f t="shared" si="1"/>
        <v>2.2127869814262997</v>
      </c>
      <c r="W18" s="656">
        <f>SUM(W6:W17)</f>
        <v>340894</v>
      </c>
      <c r="X18" s="661">
        <f t="shared" si="1"/>
        <v>2.985701381525085</v>
      </c>
      <c r="Y18" s="656">
        <f>SUM(Y6:Y17)</f>
        <v>343732</v>
      </c>
      <c r="Z18" s="661">
        <f t="shared" si="1"/>
        <v>0.832516852746015</v>
      </c>
      <c r="AA18" s="656">
        <f>SUM(AA6:AA17)</f>
        <v>355502</v>
      </c>
      <c r="AB18" s="661">
        <f t="shared" si="1"/>
        <v>3.424179302479839</v>
      </c>
      <c r="AC18" s="656">
        <f>SUM(AC6:AC17)</f>
        <v>363672</v>
      </c>
      <c r="AD18" s="661">
        <f t="shared" si="1"/>
        <v>2.298158660148185</v>
      </c>
      <c r="AE18" s="656">
        <f>SUM(AE6:AE17)</f>
        <v>379243</v>
      </c>
      <c r="AF18" s="661">
        <f t="shared" si="1"/>
        <v>4.281605402670538</v>
      </c>
      <c r="AG18" s="656">
        <f>SUM(AG6:AG17)</f>
        <v>389353</v>
      </c>
      <c r="AH18" s="661">
        <f>(AG18-AE18)/AE18*100</f>
        <v>2.665836943595531</v>
      </c>
      <c r="AI18" s="656">
        <f>SUM(AI6:AI17)</f>
        <v>397262</v>
      </c>
      <c r="AJ18" s="661">
        <f t="shared" si="10"/>
        <v>2.031318623459945</v>
      </c>
      <c r="AK18" s="656">
        <f>SUM(AK6:AK17)</f>
        <v>422277</v>
      </c>
      <c r="AL18" s="662">
        <f t="shared" si="2"/>
        <v>6.296851951608762</v>
      </c>
      <c r="AM18" s="656">
        <f>SUM(AM6:AM17)</f>
        <v>455823</v>
      </c>
      <c r="AN18" s="662">
        <f t="shared" si="11"/>
        <v>14.741153193610263</v>
      </c>
      <c r="AO18" s="656">
        <f>SUM(AO6:AO17)</f>
        <v>482824</v>
      </c>
      <c r="AP18" s="662">
        <f t="shared" si="12"/>
        <v>5.9235712107550516</v>
      </c>
      <c r="AQ18" s="656">
        <v>507959</v>
      </c>
      <c r="AR18" s="663">
        <f t="shared" si="13"/>
        <v>5.205830696071446</v>
      </c>
    </row>
    <row r="19" spans="1:44" ht="14.25" customHeight="1" thickTop="1">
      <c r="A19" s="862"/>
      <c r="B19" s="862"/>
      <c r="C19" s="862"/>
      <c r="D19" s="862"/>
      <c r="E19" s="862"/>
      <c r="F19" s="862"/>
      <c r="G19" s="862"/>
      <c r="H19" s="862"/>
      <c r="I19" s="862"/>
      <c r="J19" s="862"/>
      <c r="K19" s="862"/>
      <c r="L19" s="862"/>
      <c r="M19" s="862"/>
      <c r="N19" s="862"/>
      <c r="O19" s="862"/>
      <c r="P19" s="862"/>
      <c r="Q19" s="862"/>
      <c r="R19" s="862"/>
      <c r="S19" s="862"/>
      <c r="T19" s="862"/>
      <c r="U19" s="862"/>
      <c r="V19" s="862"/>
      <c r="W19" s="862"/>
      <c r="X19" s="862"/>
      <c r="Y19" s="862"/>
      <c r="Z19" s="862"/>
      <c r="AA19" s="862"/>
      <c r="AB19" s="862"/>
      <c r="AC19" s="862"/>
      <c r="AD19" s="862"/>
      <c r="AE19" s="862"/>
      <c r="AF19" s="862"/>
      <c r="AG19" s="862"/>
      <c r="AH19" s="862"/>
      <c r="AI19" s="862"/>
      <c r="AJ19" s="862"/>
      <c r="AK19" s="862"/>
      <c r="AL19" s="862"/>
      <c r="AM19" s="862"/>
      <c r="AN19" s="862"/>
      <c r="AO19" s="862"/>
      <c r="AP19" s="862"/>
      <c r="AQ19" s="862"/>
      <c r="AR19" s="862"/>
    </row>
    <row r="20" spans="1:8" ht="14.25" customHeight="1">
      <c r="A20" s="851" t="s">
        <v>248</v>
      </c>
      <c r="B20" s="851"/>
      <c r="C20" s="851"/>
      <c r="D20" s="851"/>
      <c r="E20" s="851"/>
      <c r="H20" s="133"/>
    </row>
    <row r="21" spans="1:14" ht="14.25" customHeight="1">
      <c r="A21" s="703" t="s">
        <v>425</v>
      </c>
      <c r="B21" s="703"/>
      <c r="C21" s="703"/>
      <c r="D21" s="703"/>
      <c r="E21" s="703"/>
      <c r="F21" s="438"/>
      <c r="G21" s="438"/>
      <c r="H21" s="438"/>
      <c r="I21" s="438"/>
      <c r="J21" s="438"/>
      <c r="K21" s="438"/>
      <c r="L21" s="438"/>
      <c r="M21" s="438"/>
      <c r="N21" s="438"/>
    </row>
    <row r="22" spans="1:12" ht="14.25" customHeight="1">
      <c r="A22" s="850" t="s">
        <v>417</v>
      </c>
      <c r="B22" s="850"/>
      <c r="C22" s="850"/>
      <c r="D22" s="850"/>
      <c r="E22" s="850"/>
      <c r="F22" s="850"/>
      <c r="G22" s="850"/>
      <c r="H22" s="850"/>
      <c r="I22" s="850"/>
      <c r="J22" s="850"/>
      <c r="K22" s="850"/>
      <c r="L22" s="850"/>
    </row>
    <row r="23" spans="1:9" ht="14.25" customHeight="1">
      <c r="A23" s="849" t="s">
        <v>360</v>
      </c>
      <c r="B23" s="849"/>
      <c r="C23" s="849"/>
      <c r="D23" s="849"/>
      <c r="E23" s="849"/>
      <c r="F23" s="849"/>
      <c r="G23" s="849"/>
      <c r="H23" s="849"/>
      <c r="I23" s="849"/>
    </row>
    <row r="24" spans="15:16" ht="12.75">
      <c r="O24" s="760" t="s">
        <v>34</v>
      </c>
      <c r="P24" s="760"/>
    </row>
    <row r="25" spans="9:14" ht="12.75">
      <c r="I25" s="143"/>
      <c r="J25" s="7"/>
      <c r="N25" s="7"/>
    </row>
    <row r="26" spans="10:18" ht="18.75" customHeight="1">
      <c r="J26" s="142"/>
      <c r="R26" s="436"/>
    </row>
  </sheetData>
  <sheetProtection/>
  <mergeCells count="10">
    <mergeCell ref="A2:AR2"/>
    <mergeCell ref="A3:AR3"/>
    <mergeCell ref="B4:AR4"/>
    <mergeCell ref="O24:P24"/>
    <mergeCell ref="A20:E20"/>
    <mergeCell ref="A21:E21"/>
    <mergeCell ref="A4:A5"/>
    <mergeCell ref="A23:I23"/>
    <mergeCell ref="A19:AR19"/>
    <mergeCell ref="A22:L22"/>
  </mergeCells>
  <hyperlinks>
    <hyperlink ref="A1" r:id="rId1" display="http://kayham.erciyes.edu.tr/"/>
  </hyperlinks>
  <printOptions/>
  <pageMargins left="0.75" right="0.75" top="1" bottom="1" header="0.5" footer="0.5"/>
  <pageSetup horizontalDpi="600" verticalDpi="600" orientation="portrait" paperSize="9" r:id="rId3"/>
  <ignoredErrors>
    <ignoredError sqref="B18:C18 E18 G18 I18" formulaRange="1"/>
    <ignoredError sqref="D18 F18 H18 P18:Q18" formula="1"/>
    <ignoredError sqref="K18 O18 S18 U18 M18" formula="1" formulaRange="1"/>
  </ignoredError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R28"/>
  <sheetViews>
    <sheetView zoomScalePageLayoutView="0" workbookViewId="0" topLeftCell="A1">
      <selection activeCell="A2" sqref="A2:AR2"/>
    </sheetView>
  </sheetViews>
  <sheetFormatPr defaultColWidth="9.140625" defaultRowHeight="12.75"/>
  <cols>
    <col min="1" max="1" width="14.140625" style="0" customWidth="1"/>
    <col min="2" max="3" width="7.7109375" style="0" customWidth="1"/>
    <col min="4" max="4" width="9.7109375" style="0" customWidth="1"/>
    <col min="5" max="5" width="7.7109375" style="0" customWidth="1"/>
    <col min="6" max="6" width="9.7109375" style="0" customWidth="1"/>
    <col min="7" max="7" width="7.7109375" style="0" customWidth="1"/>
    <col min="8" max="8" width="9.7109375" style="0" customWidth="1"/>
    <col min="9" max="9" width="7.7109375" style="0" customWidth="1"/>
    <col min="10" max="10" width="9.7109375" style="0" customWidth="1"/>
    <col min="11" max="11" width="7.7109375" style="0" customWidth="1"/>
    <col min="12" max="12" width="9.7109375" style="0" customWidth="1"/>
    <col min="13" max="13" width="7.7109375" style="0" customWidth="1"/>
    <col min="14" max="14" width="9.7109375" style="0" customWidth="1"/>
    <col min="15" max="15" width="7.7109375" style="0" customWidth="1"/>
    <col min="16" max="16" width="9.7109375" style="0" customWidth="1"/>
    <col min="17" max="17" width="7.7109375" style="0" customWidth="1"/>
    <col min="18" max="18" width="9.7109375" style="0" customWidth="1"/>
    <col min="19" max="19" width="7.7109375" style="0" customWidth="1"/>
    <col min="20" max="20" width="9.7109375" style="0" customWidth="1"/>
    <col min="21" max="21" width="7.7109375" style="0" customWidth="1"/>
    <col min="22" max="22" width="9.7109375" style="0" customWidth="1"/>
    <col min="23" max="23" width="7.7109375" style="0" customWidth="1"/>
    <col min="24" max="24" width="9.7109375" style="0" customWidth="1"/>
    <col min="25" max="25" width="7.7109375" style="0" customWidth="1"/>
    <col min="26" max="26" width="9.7109375" style="0" customWidth="1"/>
    <col min="27" max="27" width="7.7109375" style="0" customWidth="1"/>
    <col min="28" max="28" width="9.7109375" style="0" customWidth="1"/>
    <col min="29" max="29" width="7.7109375" style="0" customWidth="1"/>
    <col min="30" max="30" width="9.7109375" style="0" customWidth="1"/>
    <col min="31" max="31" width="7.7109375" style="0" customWidth="1"/>
    <col min="32" max="44" width="9.7109375" style="0" customWidth="1"/>
  </cols>
  <sheetData>
    <row r="1" spans="1:44" s="76" customFormat="1" ht="15.75" thickBot="1">
      <c r="A1" s="210" t="s">
        <v>41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O1" s="145"/>
      <c r="Q1" s="145"/>
      <c r="S1" s="145"/>
      <c r="U1" s="145"/>
      <c r="AR1" s="437" t="s">
        <v>42</v>
      </c>
    </row>
    <row r="2" spans="1:44" ht="23.25" customHeight="1" thickBot="1" thickTop="1">
      <c r="A2" s="863" t="s">
        <v>71</v>
      </c>
      <c r="B2" s="864"/>
      <c r="C2" s="864"/>
      <c r="D2" s="864"/>
      <c r="E2" s="864"/>
      <c r="F2" s="864"/>
      <c r="G2" s="864"/>
      <c r="H2" s="864"/>
      <c r="I2" s="864"/>
      <c r="J2" s="864"/>
      <c r="K2" s="864"/>
      <c r="L2" s="864"/>
      <c r="M2" s="864"/>
      <c r="N2" s="864"/>
      <c r="O2" s="864"/>
      <c r="P2" s="864"/>
      <c r="Q2" s="864"/>
      <c r="R2" s="864"/>
      <c r="S2" s="864"/>
      <c r="T2" s="864"/>
      <c r="U2" s="864"/>
      <c r="V2" s="864"/>
      <c r="W2" s="864"/>
      <c r="X2" s="864"/>
      <c r="Y2" s="864"/>
      <c r="Z2" s="864"/>
      <c r="AA2" s="864"/>
      <c r="AB2" s="864"/>
      <c r="AC2" s="864"/>
      <c r="AD2" s="864"/>
      <c r="AE2" s="864"/>
      <c r="AF2" s="864"/>
      <c r="AG2" s="864"/>
      <c r="AH2" s="864"/>
      <c r="AI2" s="864"/>
      <c r="AJ2" s="864"/>
      <c r="AK2" s="864"/>
      <c r="AL2" s="864"/>
      <c r="AM2" s="864"/>
      <c r="AN2" s="864"/>
      <c r="AO2" s="864"/>
      <c r="AP2" s="864"/>
      <c r="AQ2" s="864"/>
      <c r="AR2" s="865"/>
    </row>
    <row r="3" spans="1:44" ht="35.25" customHeight="1" thickBot="1">
      <c r="A3" s="856" t="s">
        <v>418</v>
      </c>
      <c r="B3" s="857"/>
      <c r="C3" s="857"/>
      <c r="D3" s="857"/>
      <c r="E3" s="857"/>
      <c r="F3" s="857"/>
      <c r="G3" s="857"/>
      <c r="H3" s="857"/>
      <c r="I3" s="857"/>
      <c r="J3" s="857"/>
      <c r="K3" s="857"/>
      <c r="L3" s="857"/>
      <c r="M3" s="857"/>
      <c r="N3" s="857"/>
      <c r="O3" s="857"/>
      <c r="P3" s="857"/>
      <c r="Q3" s="857"/>
      <c r="R3" s="857"/>
      <c r="S3" s="857"/>
      <c r="T3" s="857"/>
      <c r="U3" s="857"/>
      <c r="V3" s="857"/>
      <c r="W3" s="857"/>
      <c r="X3" s="857"/>
      <c r="Y3" s="857"/>
      <c r="Z3" s="857"/>
      <c r="AA3" s="857"/>
      <c r="AB3" s="857"/>
      <c r="AC3" s="857"/>
      <c r="AD3" s="857"/>
      <c r="AE3" s="857"/>
      <c r="AF3" s="857"/>
      <c r="AG3" s="857"/>
      <c r="AH3" s="857"/>
      <c r="AI3" s="857"/>
      <c r="AJ3" s="857"/>
      <c r="AK3" s="857"/>
      <c r="AL3" s="857"/>
      <c r="AM3" s="857"/>
      <c r="AN3" s="857"/>
      <c r="AO3" s="857"/>
      <c r="AP3" s="857"/>
      <c r="AQ3" s="857"/>
      <c r="AR3" s="858"/>
    </row>
    <row r="4" spans="1:44" ht="27" customHeight="1" thickBot="1">
      <c r="A4" s="771" t="s">
        <v>32</v>
      </c>
      <c r="B4" s="859" t="s">
        <v>31</v>
      </c>
      <c r="C4" s="860"/>
      <c r="D4" s="860"/>
      <c r="E4" s="860"/>
      <c r="F4" s="860"/>
      <c r="G4" s="860"/>
      <c r="H4" s="860"/>
      <c r="I4" s="860"/>
      <c r="J4" s="860"/>
      <c r="K4" s="860"/>
      <c r="L4" s="860"/>
      <c r="M4" s="860"/>
      <c r="N4" s="860"/>
      <c r="O4" s="860"/>
      <c r="P4" s="860"/>
      <c r="Q4" s="860"/>
      <c r="R4" s="860"/>
      <c r="S4" s="860"/>
      <c r="T4" s="860"/>
      <c r="U4" s="860"/>
      <c r="V4" s="860"/>
      <c r="W4" s="860"/>
      <c r="X4" s="860"/>
      <c r="Y4" s="860"/>
      <c r="Z4" s="860"/>
      <c r="AA4" s="860"/>
      <c r="AB4" s="860"/>
      <c r="AC4" s="860"/>
      <c r="AD4" s="860"/>
      <c r="AE4" s="860"/>
      <c r="AF4" s="860"/>
      <c r="AG4" s="860"/>
      <c r="AH4" s="860"/>
      <c r="AI4" s="860"/>
      <c r="AJ4" s="860"/>
      <c r="AK4" s="860"/>
      <c r="AL4" s="860"/>
      <c r="AM4" s="860"/>
      <c r="AN4" s="860"/>
      <c r="AO4" s="860"/>
      <c r="AP4" s="860"/>
      <c r="AQ4" s="860"/>
      <c r="AR4" s="861"/>
    </row>
    <row r="5" spans="1:44" ht="48.75" customHeight="1" thickBot="1">
      <c r="A5" s="774"/>
      <c r="B5" s="420">
        <v>2002</v>
      </c>
      <c r="C5" s="152">
        <v>2003</v>
      </c>
      <c r="D5" s="451" t="s">
        <v>275</v>
      </c>
      <c r="E5" s="420">
        <v>2004</v>
      </c>
      <c r="F5" s="451" t="s">
        <v>274</v>
      </c>
      <c r="G5" s="420">
        <v>2005</v>
      </c>
      <c r="H5" s="451" t="s">
        <v>273</v>
      </c>
      <c r="I5" s="420">
        <v>2006</v>
      </c>
      <c r="J5" s="451" t="s">
        <v>272</v>
      </c>
      <c r="K5" s="420">
        <v>2007</v>
      </c>
      <c r="L5" s="451" t="s">
        <v>271</v>
      </c>
      <c r="M5" s="420">
        <v>2008</v>
      </c>
      <c r="N5" s="421" t="s">
        <v>270</v>
      </c>
      <c r="O5" s="420">
        <v>2009</v>
      </c>
      <c r="P5" s="439" t="s">
        <v>269</v>
      </c>
      <c r="Q5" s="153">
        <v>2010</v>
      </c>
      <c r="R5" s="423" t="s">
        <v>268</v>
      </c>
      <c r="S5" s="153">
        <v>2011</v>
      </c>
      <c r="T5" s="423" t="s">
        <v>267</v>
      </c>
      <c r="U5" s="153">
        <v>2012</v>
      </c>
      <c r="V5" s="496" t="s">
        <v>266</v>
      </c>
      <c r="W5" s="153">
        <v>2013</v>
      </c>
      <c r="X5" s="423" t="s">
        <v>265</v>
      </c>
      <c r="Y5" s="153">
        <v>2014</v>
      </c>
      <c r="Z5" s="423" t="s">
        <v>264</v>
      </c>
      <c r="AA5" s="153">
        <v>2015</v>
      </c>
      <c r="AB5" s="496" t="s">
        <v>321</v>
      </c>
      <c r="AC5" s="153">
        <v>2016</v>
      </c>
      <c r="AD5" s="496" t="s">
        <v>334</v>
      </c>
      <c r="AE5" s="153">
        <v>2017</v>
      </c>
      <c r="AF5" s="496" t="s">
        <v>336</v>
      </c>
      <c r="AG5" s="153">
        <v>2018</v>
      </c>
      <c r="AH5" s="496" t="s">
        <v>337</v>
      </c>
      <c r="AI5" s="153">
        <v>2019</v>
      </c>
      <c r="AJ5" s="496" t="s">
        <v>346</v>
      </c>
      <c r="AK5" s="153">
        <v>2020</v>
      </c>
      <c r="AL5" s="496" t="s">
        <v>350</v>
      </c>
      <c r="AM5" s="452">
        <v>2021</v>
      </c>
      <c r="AN5" s="496" t="s">
        <v>359</v>
      </c>
      <c r="AO5" s="452">
        <v>2022</v>
      </c>
      <c r="AP5" s="496" t="s">
        <v>398</v>
      </c>
      <c r="AQ5" s="452">
        <v>2023</v>
      </c>
      <c r="AR5" s="154" t="s">
        <v>415</v>
      </c>
    </row>
    <row r="6" spans="1:44" ht="19.5" customHeight="1" thickBot="1">
      <c r="A6" s="513" t="s">
        <v>58</v>
      </c>
      <c r="B6" s="440">
        <v>25298</v>
      </c>
      <c r="C6" s="441">
        <v>26151</v>
      </c>
      <c r="D6" s="442">
        <f>(C6-B6)/B6*100</f>
        <v>3.371808048067041</v>
      </c>
      <c r="E6" s="440">
        <v>27604</v>
      </c>
      <c r="F6" s="443">
        <f>(E6-C6)/C6*100</f>
        <v>5.556192879813391</v>
      </c>
      <c r="G6" s="440">
        <v>28952</v>
      </c>
      <c r="H6" s="444">
        <f>(G6-E6)/E6*100</f>
        <v>4.883350239095783</v>
      </c>
      <c r="I6" s="440">
        <v>29755</v>
      </c>
      <c r="J6" s="444">
        <f>(I6-G6)/G6*100</f>
        <v>2.7735562310030395</v>
      </c>
      <c r="K6" s="440">
        <v>31878</v>
      </c>
      <c r="L6" s="444">
        <f>(K6-I6)/I6*100</f>
        <v>7.1349353049907585</v>
      </c>
      <c r="M6" s="440">
        <v>33905</v>
      </c>
      <c r="N6" s="444">
        <f>(M6-K6)/K6*100</f>
        <v>6.358617228182445</v>
      </c>
      <c r="O6" s="147">
        <v>34209</v>
      </c>
      <c r="P6" s="424">
        <f>(O6-M6)/M6*100</f>
        <v>0.8966229169738977</v>
      </c>
      <c r="Q6" s="147">
        <v>34535</v>
      </c>
      <c r="R6" s="424">
        <f aca="true" t="shared" si="0" ref="R6:R18">(Q6-O6)/O6*100</f>
        <v>0.9529655938495718</v>
      </c>
      <c r="S6" s="147">
        <v>35240</v>
      </c>
      <c r="T6" s="424">
        <f aca="true" t="shared" si="1" ref="T6:T17">(S6-Q6)/Q6*100</f>
        <v>2.0414072679889967</v>
      </c>
      <c r="U6" s="147">
        <v>35759</v>
      </c>
      <c r="V6" s="424">
        <f>(U6-S6)/S6*100</f>
        <v>1.4727582292849035</v>
      </c>
      <c r="W6" s="147">
        <v>36554</v>
      </c>
      <c r="X6" s="424">
        <f aca="true" t="shared" si="2" ref="X6:X18">(W6-U6)/U6*100</f>
        <v>2.2232165329008082</v>
      </c>
      <c r="Y6" s="147">
        <v>36991</v>
      </c>
      <c r="Z6" s="424">
        <f aca="true" t="shared" si="3" ref="Z6:Z18">(Y6-U6)/U6*100</f>
        <v>3.445286501300372</v>
      </c>
      <c r="AA6" s="147">
        <v>38397</v>
      </c>
      <c r="AB6" s="424">
        <f>(AA6-Y6)/Y6*100</f>
        <v>3.800924549214674</v>
      </c>
      <c r="AC6" s="147">
        <v>39919</v>
      </c>
      <c r="AD6" s="424">
        <f>(AC6-AA6)/AA6*100</f>
        <v>3.9638513425528035</v>
      </c>
      <c r="AE6" s="147">
        <v>41664</v>
      </c>
      <c r="AF6" s="424">
        <f>(AE6-AC6)/AC6*100</f>
        <v>4.3713519877752445</v>
      </c>
      <c r="AG6" s="147">
        <v>43610</v>
      </c>
      <c r="AH6" s="424">
        <f aca="true" t="shared" si="4" ref="AH6:AH18">(AE6-AC6)/AC6*100</f>
        <v>4.3713519877752445</v>
      </c>
      <c r="AI6" s="147">
        <v>44799</v>
      </c>
      <c r="AJ6" s="424">
        <f>(AI6-AE6)/AE6*100</f>
        <v>7.524481566820277</v>
      </c>
      <c r="AK6" s="147">
        <v>47221</v>
      </c>
      <c r="AL6" s="424">
        <f>(AK6-AI6)/AI6*100</f>
        <v>5.406370677916918</v>
      </c>
      <c r="AM6" s="147">
        <v>54700</v>
      </c>
      <c r="AN6" s="424">
        <f>(AM6-AG6)/AG6*100</f>
        <v>25.4299472598028</v>
      </c>
      <c r="AO6" s="147">
        <v>59050</v>
      </c>
      <c r="AP6" s="424">
        <f>(AO6-AM6)/AM6*100</f>
        <v>7.952468007312614</v>
      </c>
      <c r="AQ6" s="147">
        <v>63633</v>
      </c>
      <c r="AR6" s="404">
        <f>(AQ6-AO6)/AO6*100</f>
        <v>7.761219305673158</v>
      </c>
    </row>
    <row r="7" spans="1:44" ht="19.5" customHeight="1" thickBot="1">
      <c r="A7" s="514" t="s">
        <v>59</v>
      </c>
      <c r="B7" s="430">
        <v>25228</v>
      </c>
      <c r="C7" s="426">
        <v>26130</v>
      </c>
      <c r="D7" s="427">
        <f aca="true" t="shared" si="5" ref="D7:D18">(C7-B7)/B7*100</f>
        <v>3.575392421119391</v>
      </c>
      <c r="E7" s="430">
        <v>27512</v>
      </c>
      <c r="F7" s="429">
        <f aca="true" t="shared" si="6" ref="F7:F18">(E7-C7)/C7*100</f>
        <v>5.288939915805588</v>
      </c>
      <c r="G7" s="430">
        <v>29021</v>
      </c>
      <c r="H7" s="431">
        <f aca="true" t="shared" si="7" ref="H7:H18">(G7-E7)/E7*100</f>
        <v>5.484879325385286</v>
      </c>
      <c r="I7" s="430">
        <v>29860</v>
      </c>
      <c r="J7" s="431">
        <f aca="true" t="shared" si="8" ref="J7:J18">(I7-G7)/G7*100</f>
        <v>2.8910099583060545</v>
      </c>
      <c r="K7" s="430">
        <v>32004</v>
      </c>
      <c r="L7" s="431">
        <f aca="true" t="shared" si="9" ref="L7:L18">(K7-I7)/I7*100</f>
        <v>7.1801741460147355</v>
      </c>
      <c r="M7" s="430">
        <v>33920</v>
      </c>
      <c r="N7" s="431">
        <f aca="true" t="shared" si="10" ref="N7:N18">(M7-K7)/K7*100</f>
        <v>5.986751656042995</v>
      </c>
      <c r="O7" s="149">
        <v>34200</v>
      </c>
      <c r="P7" s="433">
        <f>(O7-M7)/M7*100</f>
        <v>0.8254716981132075</v>
      </c>
      <c r="Q7" s="149">
        <v>34497</v>
      </c>
      <c r="R7" s="433">
        <f t="shared" si="0"/>
        <v>0.8684210526315789</v>
      </c>
      <c r="S7" s="149">
        <v>35264</v>
      </c>
      <c r="T7" s="433">
        <f t="shared" si="1"/>
        <v>2.2233817433400005</v>
      </c>
      <c r="U7" s="149">
        <v>35737</v>
      </c>
      <c r="V7" s="433">
        <f aca="true" t="shared" si="11" ref="V7:V16">(U7-S7)/S7*100</f>
        <v>1.3413112522686026</v>
      </c>
      <c r="W7" s="149">
        <v>36612</v>
      </c>
      <c r="X7" s="433">
        <f t="shared" si="2"/>
        <v>2.448442790385315</v>
      </c>
      <c r="Y7" s="149">
        <v>37048</v>
      </c>
      <c r="Z7" s="433">
        <f t="shared" si="3"/>
        <v>3.6684668550801693</v>
      </c>
      <c r="AA7" s="149">
        <v>38517</v>
      </c>
      <c r="AB7" s="433">
        <f aca="true" t="shared" si="12" ref="AB7:AF17">(AA7-Y7)/Y7*100</f>
        <v>3.965126322608508</v>
      </c>
      <c r="AC7" s="149">
        <v>39964</v>
      </c>
      <c r="AD7" s="433">
        <f t="shared" si="12"/>
        <v>3.756782719318742</v>
      </c>
      <c r="AE7" s="149">
        <v>41747</v>
      </c>
      <c r="AF7" s="433">
        <f t="shared" si="12"/>
        <v>4.461515363827444</v>
      </c>
      <c r="AG7" s="149">
        <v>43645</v>
      </c>
      <c r="AH7" s="433">
        <f t="shared" si="4"/>
        <v>4.461515363827444</v>
      </c>
      <c r="AI7" s="149">
        <v>44862</v>
      </c>
      <c r="AJ7" s="433">
        <f aca="true" t="shared" si="13" ref="AJ7:AJ17">(AI7-AE7)/AE7*100</f>
        <v>7.461614008192205</v>
      </c>
      <c r="AK7" s="149">
        <v>47985</v>
      </c>
      <c r="AL7" s="433">
        <f aca="true" t="shared" si="14" ref="AL7:AL18">(AK7-AI7)/AI7*100</f>
        <v>6.961348134278454</v>
      </c>
      <c r="AM7" s="149">
        <v>55084</v>
      </c>
      <c r="AN7" s="433">
        <f aca="true" t="shared" si="15" ref="AN7:AN18">(AM7-AG7)/AG7*100</f>
        <v>26.209187764921527</v>
      </c>
      <c r="AO7" s="149">
        <v>59380</v>
      </c>
      <c r="AP7" s="433">
        <f aca="true" t="shared" si="16" ref="AP7:AP18">(AO7-AM7)/AM7*100</f>
        <v>7.7989978941253355</v>
      </c>
      <c r="AQ7" s="149">
        <v>63815</v>
      </c>
      <c r="AR7" s="404">
        <f aca="true" t="shared" si="17" ref="AR7:AR18">(AQ7-AO7)/AO7*100</f>
        <v>7.468844728864937</v>
      </c>
    </row>
    <row r="8" spans="1:44" ht="19.5" customHeight="1" thickBot="1">
      <c r="A8" s="514" t="s">
        <v>60</v>
      </c>
      <c r="B8" s="430">
        <v>25360</v>
      </c>
      <c r="C8" s="426">
        <v>26280</v>
      </c>
      <c r="D8" s="427">
        <f t="shared" si="5"/>
        <v>3.627760252365931</v>
      </c>
      <c r="E8" s="430">
        <v>27658</v>
      </c>
      <c r="F8" s="429">
        <f t="shared" si="6"/>
        <v>5.243531202435312</v>
      </c>
      <c r="G8" s="430">
        <v>29115</v>
      </c>
      <c r="H8" s="431">
        <f t="shared" si="7"/>
        <v>5.267915250560416</v>
      </c>
      <c r="I8" s="430">
        <v>30086</v>
      </c>
      <c r="J8" s="431">
        <f t="shared" si="8"/>
        <v>3.3350506611712176</v>
      </c>
      <c r="K8" s="430">
        <v>32197</v>
      </c>
      <c r="L8" s="431">
        <f t="shared" si="9"/>
        <v>7.016552549358505</v>
      </c>
      <c r="M8" s="430">
        <v>34064</v>
      </c>
      <c r="N8" s="431">
        <f t="shared" si="10"/>
        <v>5.798676895362922</v>
      </c>
      <c r="O8" s="149">
        <v>34237</v>
      </c>
      <c r="P8" s="433">
        <f aca="true" t="shared" si="18" ref="P8:P18">(O8-M8)/M8*100</f>
        <v>0.507867543447628</v>
      </c>
      <c r="Q8" s="149">
        <v>34659</v>
      </c>
      <c r="R8" s="433">
        <f t="shared" si="0"/>
        <v>1.2325846306627333</v>
      </c>
      <c r="S8" s="149">
        <v>35430</v>
      </c>
      <c r="T8" s="433">
        <f t="shared" si="1"/>
        <v>2.224530424997836</v>
      </c>
      <c r="U8" s="149">
        <v>35837</v>
      </c>
      <c r="V8" s="433">
        <f t="shared" si="11"/>
        <v>1.1487440022579736</v>
      </c>
      <c r="W8" s="149">
        <v>36853</v>
      </c>
      <c r="X8" s="433">
        <f t="shared" si="2"/>
        <v>2.8350587381756287</v>
      </c>
      <c r="Y8" s="149">
        <v>37272</v>
      </c>
      <c r="Z8" s="433">
        <f t="shared" si="3"/>
        <v>4.004241426458687</v>
      </c>
      <c r="AA8" s="149">
        <v>38772</v>
      </c>
      <c r="AB8" s="433">
        <f t="shared" si="12"/>
        <v>4.024468770122344</v>
      </c>
      <c r="AC8" s="149">
        <v>40318</v>
      </c>
      <c r="AD8" s="433">
        <f t="shared" si="12"/>
        <v>3.987413597441453</v>
      </c>
      <c r="AE8" s="149">
        <v>42038</v>
      </c>
      <c r="AF8" s="433">
        <f t="shared" si="12"/>
        <v>4.266084627213652</v>
      </c>
      <c r="AG8" s="149">
        <v>44002</v>
      </c>
      <c r="AH8" s="433">
        <f t="shared" si="4"/>
        <v>4.266084627213652</v>
      </c>
      <c r="AI8" s="149">
        <v>45103</v>
      </c>
      <c r="AJ8" s="433">
        <f t="shared" si="13"/>
        <v>7.2910224082972555</v>
      </c>
      <c r="AK8" s="149">
        <v>48674</v>
      </c>
      <c r="AL8" s="433">
        <f t="shared" si="14"/>
        <v>7.917433430148771</v>
      </c>
      <c r="AM8" s="149">
        <v>55632</v>
      </c>
      <c r="AN8" s="433">
        <f t="shared" si="15"/>
        <v>26.4306167901459</v>
      </c>
      <c r="AO8" s="149">
        <v>59833</v>
      </c>
      <c r="AP8" s="433">
        <f t="shared" si="16"/>
        <v>7.55140926085706</v>
      </c>
      <c r="AQ8" s="149">
        <v>64057</v>
      </c>
      <c r="AR8" s="404">
        <f t="shared" si="17"/>
        <v>7.059649357378035</v>
      </c>
    </row>
    <row r="9" spans="1:44" ht="19.5" customHeight="1" thickBot="1">
      <c r="A9" s="514" t="s">
        <v>61</v>
      </c>
      <c r="B9" s="430">
        <v>25588</v>
      </c>
      <c r="C9" s="426">
        <v>26432</v>
      </c>
      <c r="D9" s="427">
        <f t="shared" si="5"/>
        <v>3.2984211349069876</v>
      </c>
      <c r="E9" s="430">
        <v>27764</v>
      </c>
      <c r="F9" s="429">
        <f t="shared" si="6"/>
        <v>5.039346246973365</v>
      </c>
      <c r="G9" s="430">
        <v>28996</v>
      </c>
      <c r="H9" s="431">
        <f t="shared" si="7"/>
        <v>4.437400950871632</v>
      </c>
      <c r="I9" s="430">
        <v>30321</v>
      </c>
      <c r="J9" s="431">
        <f t="shared" si="8"/>
        <v>4.569595806318113</v>
      </c>
      <c r="K9" s="430">
        <v>32377</v>
      </c>
      <c r="L9" s="431">
        <f t="shared" si="9"/>
        <v>6.780778998054155</v>
      </c>
      <c r="M9" s="430">
        <v>34230</v>
      </c>
      <c r="N9" s="431">
        <f t="shared" si="10"/>
        <v>5.723198566883899</v>
      </c>
      <c r="O9" s="149">
        <v>34393</v>
      </c>
      <c r="P9" s="433">
        <f t="shared" si="18"/>
        <v>0.4761904761904762</v>
      </c>
      <c r="Q9" s="149">
        <v>34781</v>
      </c>
      <c r="R9" s="433">
        <f t="shared" si="0"/>
        <v>1.1281365394120897</v>
      </c>
      <c r="S9" s="149">
        <v>35457</v>
      </c>
      <c r="T9" s="433">
        <f t="shared" si="1"/>
        <v>1.9435898910324605</v>
      </c>
      <c r="U9" s="149">
        <v>36057</v>
      </c>
      <c r="V9" s="433">
        <f t="shared" si="11"/>
        <v>1.6921905406548778</v>
      </c>
      <c r="W9" s="149">
        <v>37084</v>
      </c>
      <c r="X9" s="433">
        <f t="shared" si="2"/>
        <v>2.8482680200793187</v>
      </c>
      <c r="Y9" s="149">
        <v>37449</v>
      </c>
      <c r="Z9" s="433">
        <f t="shared" si="3"/>
        <v>3.8605541226391544</v>
      </c>
      <c r="AA9" s="149">
        <v>39058</v>
      </c>
      <c r="AB9" s="433">
        <f t="shared" si="12"/>
        <v>4.296509920158082</v>
      </c>
      <c r="AC9" s="149">
        <v>40579</v>
      </c>
      <c r="AD9" s="433">
        <f t="shared" si="12"/>
        <v>3.8942086128321987</v>
      </c>
      <c r="AE9" s="149">
        <v>42343</v>
      </c>
      <c r="AF9" s="433">
        <f t="shared" si="12"/>
        <v>4.347076073831293</v>
      </c>
      <c r="AG9" s="149">
        <v>44196</v>
      </c>
      <c r="AH9" s="433">
        <f t="shared" si="4"/>
        <v>4.347076073831293</v>
      </c>
      <c r="AI9" s="149">
        <v>45407</v>
      </c>
      <c r="AJ9" s="433">
        <f t="shared" si="13"/>
        <v>7.236142927992821</v>
      </c>
      <c r="AK9" s="149">
        <v>48955</v>
      </c>
      <c r="AL9" s="433">
        <f t="shared" si="14"/>
        <v>7.813773206774285</v>
      </c>
      <c r="AM9" s="149">
        <v>56091</v>
      </c>
      <c r="AN9" s="433">
        <f t="shared" si="15"/>
        <v>26.914200380124896</v>
      </c>
      <c r="AO9" s="149">
        <v>60159</v>
      </c>
      <c r="AP9" s="433">
        <f t="shared" si="16"/>
        <v>7.252500401133871</v>
      </c>
      <c r="AQ9" s="149">
        <v>64387</v>
      </c>
      <c r="AR9" s="404">
        <f t="shared" si="17"/>
        <v>7.028042354427434</v>
      </c>
    </row>
    <row r="10" spans="1:44" ht="19.5" customHeight="1" thickBot="1">
      <c r="A10" s="514" t="s">
        <v>62</v>
      </c>
      <c r="B10" s="430">
        <v>25693</v>
      </c>
      <c r="C10" s="426">
        <v>26687</v>
      </c>
      <c r="D10" s="427">
        <f t="shared" si="5"/>
        <v>3.8687580274783016</v>
      </c>
      <c r="E10" s="430">
        <v>27918</v>
      </c>
      <c r="F10" s="429">
        <f t="shared" si="6"/>
        <v>4.612732791246675</v>
      </c>
      <c r="G10" s="430">
        <v>29035</v>
      </c>
      <c r="H10" s="431">
        <f t="shared" si="7"/>
        <v>4.00100293717315</v>
      </c>
      <c r="I10" s="430">
        <v>30872</v>
      </c>
      <c r="J10" s="431">
        <f t="shared" si="8"/>
        <v>6.326846908903049</v>
      </c>
      <c r="K10" s="430">
        <v>32516</v>
      </c>
      <c r="L10" s="431">
        <f t="shared" si="9"/>
        <v>5.325213785954911</v>
      </c>
      <c r="M10" s="430">
        <v>34330</v>
      </c>
      <c r="N10" s="431">
        <f t="shared" si="10"/>
        <v>5.578791979333252</v>
      </c>
      <c r="O10" s="149">
        <v>34514</v>
      </c>
      <c r="P10" s="433">
        <f t="shared" si="18"/>
        <v>0.535974366443344</v>
      </c>
      <c r="Q10" s="149">
        <v>34909</v>
      </c>
      <c r="R10" s="433">
        <f t="shared" si="0"/>
        <v>1.1444631164165266</v>
      </c>
      <c r="S10" s="149">
        <v>35493</v>
      </c>
      <c r="T10" s="433">
        <f t="shared" si="1"/>
        <v>1.6729210232318312</v>
      </c>
      <c r="U10" s="149">
        <v>36227</v>
      </c>
      <c r="V10" s="433">
        <f t="shared" si="11"/>
        <v>2.0680134110951456</v>
      </c>
      <c r="W10" s="149">
        <v>37177</v>
      </c>
      <c r="X10" s="433">
        <f t="shared" si="2"/>
        <v>2.6223534932508903</v>
      </c>
      <c r="Y10" s="149">
        <v>37570</v>
      </c>
      <c r="Z10" s="433">
        <f t="shared" si="3"/>
        <v>3.707179727827311</v>
      </c>
      <c r="AA10" s="149">
        <v>39209</v>
      </c>
      <c r="AB10" s="433">
        <f t="shared" si="12"/>
        <v>4.36252328985893</v>
      </c>
      <c r="AC10" s="149">
        <v>40839</v>
      </c>
      <c r="AD10" s="433">
        <f t="shared" si="12"/>
        <v>4.157208804101099</v>
      </c>
      <c r="AE10" s="149">
        <v>42631</v>
      </c>
      <c r="AF10" s="433">
        <f t="shared" si="12"/>
        <v>4.387962486838561</v>
      </c>
      <c r="AG10" s="149">
        <v>44282</v>
      </c>
      <c r="AH10" s="433">
        <f t="shared" si="4"/>
        <v>4.387962486838561</v>
      </c>
      <c r="AI10" s="149">
        <v>45527</v>
      </c>
      <c r="AJ10" s="433">
        <f t="shared" si="13"/>
        <v>6.793178672796792</v>
      </c>
      <c r="AK10" s="149">
        <v>49377</v>
      </c>
      <c r="AL10" s="433">
        <f t="shared" si="14"/>
        <v>8.45652030663123</v>
      </c>
      <c r="AM10" s="149">
        <v>56479</v>
      </c>
      <c r="AN10" s="433">
        <f t="shared" si="15"/>
        <v>27.543923038706474</v>
      </c>
      <c r="AO10" s="149">
        <v>60654</v>
      </c>
      <c r="AP10" s="433">
        <f t="shared" si="16"/>
        <v>7.3921280475929105</v>
      </c>
      <c r="AQ10" s="149">
        <v>64643</v>
      </c>
      <c r="AR10" s="404">
        <f t="shared" si="17"/>
        <v>6.576647871533617</v>
      </c>
    </row>
    <row r="11" spans="1:44" ht="19.5" customHeight="1" thickBot="1">
      <c r="A11" s="514" t="s">
        <v>63</v>
      </c>
      <c r="B11" s="430">
        <v>25779</v>
      </c>
      <c r="C11" s="426">
        <v>26810</v>
      </c>
      <c r="D11" s="427">
        <f t="shared" si="5"/>
        <v>3.999379339772683</v>
      </c>
      <c r="E11" s="430">
        <v>28086</v>
      </c>
      <c r="F11" s="429">
        <f t="shared" si="6"/>
        <v>4.7594181275643415</v>
      </c>
      <c r="G11" s="430">
        <v>29132</v>
      </c>
      <c r="H11" s="431">
        <f t="shared" si="7"/>
        <v>3.7242754397208575</v>
      </c>
      <c r="I11" s="430">
        <v>31075</v>
      </c>
      <c r="J11" s="431">
        <f t="shared" si="8"/>
        <v>6.669641631195936</v>
      </c>
      <c r="K11" s="430">
        <v>32636</v>
      </c>
      <c r="L11" s="431">
        <f t="shared" si="9"/>
        <v>5.0233306516492355</v>
      </c>
      <c r="M11" s="430">
        <v>34419</v>
      </c>
      <c r="N11" s="431">
        <f t="shared" si="10"/>
        <v>5.463292070106631</v>
      </c>
      <c r="O11" s="149">
        <v>34571</v>
      </c>
      <c r="P11" s="433">
        <f t="shared" si="18"/>
        <v>0.44161654899909936</v>
      </c>
      <c r="Q11" s="149">
        <v>34938</v>
      </c>
      <c r="R11" s="433">
        <f t="shared" si="0"/>
        <v>1.0615834080587776</v>
      </c>
      <c r="S11" s="149">
        <v>35614</v>
      </c>
      <c r="T11" s="433">
        <f t="shared" si="1"/>
        <v>1.9348560306829239</v>
      </c>
      <c r="U11" s="149">
        <v>36357</v>
      </c>
      <c r="V11" s="433">
        <f t="shared" si="11"/>
        <v>2.086258213062279</v>
      </c>
      <c r="W11" s="149">
        <v>37221</v>
      </c>
      <c r="X11" s="433">
        <f t="shared" si="2"/>
        <v>2.3764336991500947</v>
      </c>
      <c r="Y11" s="149">
        <v>37682</v>
      </c>
      <c r="Z11" s="433">
        <f t="shared" si="3"/>
        <v>3.6444151057568006</v>
      </c>
      <c r="AA11" s="149">
        <v>39320</v>
      </c>
      <c r="AB11" s="433">
        <f t="shared" si="12"/>
        <v>4.346903030624701</v>
      </c>
      <c r="AC11" s="149">
        <v>40942</v>
      </c>
      <c r="AD11" s="433">
        <f t="shared" si="12"/>
        <v>4.125127161749745</v>
      </c>
      <c r="AE11" s="149">
        <v>42738</v>
      </c>
      <c r="AF11" s="433">
        <f t="shared" si="12"/>
        <v>4.3866933711103515</v>
      </c>
      <c r="AG11" s="149">
        <v>44359</v>
      </c>
      <c r="AH11" s="433">
        <f t="shared" si="4"/>
        <v>4.3866933711103515</v>
      </c>
      <c r="AI11" s="149">
        <v>45617</v>
      </c>
      <c r="AJ11" s="433">
        <f t="shared" si="13"/>
        <v>6.736393841546165</v>
      </c>
      <c r="AK11" s="149">
        <v>49862</v>
      </c>
      <c r="AL11" s="433">
        <f t="shared" si="14"/>
        <v>9.305741280662911</v>
      </c>
      <c r="AM11" s="149">
        <v>56967</v>
      </c>
      <c r="AN11" s="433">
        <f t="shared" si="15"/>
        <v>28.422642530264437</v>
      </c>
      <c r="AO11" s="149">
        <v>61049</v>
      </c>
      <c r="AP11" s="433">
        <f t="shared" si="16"/>
        <v>7.165551986237646</v>
      </c>
      <c r="AQ11" s="149">
        <v>64853</v>
      </c>
      <c r="AR11" s="404">
        <f t="shared" si="17"/>
        <v>6.231060295827941</v>
      </c>
    </row>
    <row r="12" spans="1:44" ht="19.5" customHeight="1" thickBot="1">
      <c r="A12" s="514" t="s">
        <v>64</v>
      </c>
      <c r="B12" s="430">
        <v>25854</v>
      </c>
      <c r="C12" s="426">
        <v>26878</v>
      </c>
      <c r="D12" s="427">
        <f t="shared" si="5"/>
        <v>3.960702405817282</v>
      </c>
      <c r="E12" s="430">
        <v>28148</v>
      </c>
      <c r="F12" s="429">
        <f t="shared" si="6"/>
        <v>4.725053947466329</v>
      </c>
      <c r="G12" s="430">
        <v>29201</v>
      </c>
      <c r="H12" s="431">
        <f t="shared" si="7"/>
        <v>3.7409407417933775</v>
      </c>
      <c r="I12" s="430">
        <v>31245</v>
      </c>
      <c r="J12" s="431">
        <f t="shared" si="8"/>
        <v>6.999760282182117</v>
      </c>
      <c r="K12" s="430">
        <v>32748</v>
      </c>
      <c r="L12" s="431">
        <f t="shared" si="9"/>
        <v>4.810369659145463</v>
      </c>
      <c r="M12" s="430">
        <v>34477</v>
      </c>
      <c r="N12" s="431">
        <f t="shared" si="10"/>
        <v>5.279711738121412</v>
      </c>
      <c r="O12" s="149">
        <v>34649</v>
      </c>
      <c r="P12" s="433">
        <f t="shared" si="18"/>
        <v>0.49888331351335674</v>
      </c>
      <c r="Q12" s="149">
        <v>34973</v>
      </c>
      <c r="R12" s="433">
        <f t="shared" si="0"/>
        <v>0.9350919218447863</v>
      </c>
      <c r="S12" s="149">
        <v>35678</v>
      </c>
      <c r="T12" s="433">
        <f t="shared" si="1"/>
        <v>2.0158407914677037</v>
      </c>
      <c r="U12" s="149">
        <v>36393</v>
      </c>
      <c r="V12" s="433">
        <f t="shared" si="11"/>
        <v>2.004036100678289</v>
      </c>
      <c r="W12" s="149">
        <v>37311</v>
      </c>
      <c r="X12" s="433">
        <f t="shared" si="2"/>
        <v>2.522463111037837</v>
      </c>
      <c r="Y12" s="149">
        <v>37804</v>
      </c>
      <c r="Z12" s="433">
        <f t="shared" si="3"/>
        <v>3.8771192262248233</v>
      </c>
      <c r="AA12" s="149">
        <v>39454</v>
      </c>
      <c r="AB12" s="433">
        <f t="shared" si="12"/>
        <v>4.364617500793567</v>
      </c>
      <c r="AC12" s="149">
        <v>41022</v>
      </c>
      <c r="AD12" s="433">
        <f t="shared" si="12"/>
        <v>3.974248491914635</v>
      </c>
      <c r="AE12" s="149">
        <v>42890</v>
      </c>
      <c r="AF12" s="433">
        <f t="shared" si="12"/>
        <v>4.553654136804641</v>
      </c>
      <c r="AG12" s="149">
        <v>44484</v>
      </c>
      <c r="AH12" s="433">
        <f t="shared" si="4"/>
        <v>4.553654136804641</v>
      </c>
      <c r="AI12" s="149">
        <v>45762</v>
      </c>
      <c r="AJ12" s="433">
        <f t="shared" si="13"/>
        <v>6.696199580321753</v>
      </c>
      <c r="AK12" s="149">
        <v>50300</v>
      </c>
      <c r="AL12" s="433">
        <f t="shared" si="14"/>
        <v>9.916524627420129</v>
      </c>
      <c r="AM12" s="149">
        <v>57278</v>
      </c>
      <c r="AN12" s="433">
        <f t="shared" si="15"/>
        <v>28.760902796511107</v>
      </c>
      <c r="AO12" s="149">
        <v>61257</v>
      </c>
      <c r="AP12" s="433">
        <f t="shared" si="16"/>
        <v>6.9468207688815955</v>
      </c>
      <c r="AQ12" s="149">
        <v>65303</v>
      </c>
      <c r="AR12" s="404">
        <f t="shared" si="17"/>
        <v>6.6049594332076325</v>
      </c>
    </row>
    <row r="13" spans="1:44" ht="19.5" customHeight="1" thickBot="1">
      <c r="A13" s="514" t="s">
        <v>65</v>
      </c>
      <c r="B13" s="430">
        <v>25943</v>
      </c>
      <c r="C13" s="426">
        <v>27055</v>
      </c>
      <c r="D13" s="427">
        <f t="shared" si="5"/>
        <v>4.2863200092510505</v>
      </c>
      <c r="E13" s="430">
        <v>28268</v>
      </c>
      <c r="F13" s="429">
        <f t="shared" si="6"/>
        <v>4.483459619294031</v>
      </c>
      <c r="G13" s="430">
        <v>29334</v>
      </c>
      <c r="H13" s="431">
        <f t="shared" si="7"/>
        <v>3.771048535446441</v>
      </c>
      <c r="I13" s="430">
        <v>31325</v>
      </c>
      <c r="J13" s="431">
        <f t="shared" si="8"/>
        <v>6.787345742142224</v>
      </c>
      <c r="K13" s="430">
        <v>32836</v>
      </c>
      <c r="L13" s="431">
        <f t="shared" si="9"/>
        <v>4.823623304070232</v>
      </c>
      <c r="M13" s="430">
        <v>34521</v>
      </c>
      <c r="N13" s="431">
        <f t="shared" si="10"/>
        <v>5.131562918747716</v>
      </c>
      <c r="O13" s="149">
        <v>34651</v>
      </c>
      <c r="P13" s="433">
        <f t="shared" si="18"/>
        <v>0.376582370151502</v>
      </c>
      <c r="Q13" s="149">
        <v>35099</v>
      </c>
      <c r="R13" s="433">
        <f t="shared" si="0"/>
        <v>1.2928919800294365</v>
      </c>
      <c r="S13" s="149">
        <v>35665</v>
      </c>
      <c r="T13" s="433">
        <f t="shared" si="1"/>
        <v>1.6125815550300577</v>
      </c>
      <c r="U13" s="149">
        <v>36438</v>
      </c>
      <c r="V13" s="433">
        <f t="shared" si="11"/>
        <v>2.1673909995794194</v>
      </c>
      <c r="W13" s="149">
        <v>37385</v>
      </c>
      <c r="X13" s="433">
        <f t="shared" si="2"/>
        <v>2.5989351775618856</v>
      </c>
      <c r="Y13" s="149">
        <v>37960</v>
      </c>
      <c r="Z13" s="433">
        <f t="shared" si="3"/>
        <v>4.176958120643285</v>
      </c>
      <c r="AA13" s="149">
        <v>39647</v>
      </c>
      <c r="AB13" s="433">
        <f t="shared" si="12"/>
        <v>4.444151738672287</v>
      </c>
      <c r="AC13" s="149">
        <v>41119</v>
      </c>
      <c r="AD13" s="433">
        <f t="shared" si="12"/>
        <v>3.7127651524705527</v>
      </c>
      <c r="AE13" s="149">
        <v>43140</v>
      </c>
      <c r="AF13" s="433">
        <f t="shared" si="12"/>
        <v>4.915002796760621</v>
      </c>
      <c r="AG13" s="149">
        <v>44606</v>
      </c>
      <c r="AH13" s="433">
        <f t="shared" si="4"/>
        <v>4.915002796760621</v>
      </c>
      <c r="AI13" s="149">
        <v>45909</v>
      </c>
      <c r="AJ13" s="433">
        <f t="shared" si="13"/>
        <v>6.418636995827538</v>
      </c>
      <c r="AK13" s="149">
        <v>52629</v>
      </c>
      <c r="AL13" s="433">
        <f t="shared" si="14"/>
        <v>14.637652747827223</v>
      </c>
      <c r="AM13" s="149">
        <v>57683</v>
      </c>
      <c r="AN13" s="433">
        <f t="shared" si="15"/>
        <v>29.316683854190018</v>
      </c>
      <c r="AO13" s="149">
        <v>61604</v>
      </c>
      <c r="AP13" s="433">
        <f t="shared" si="16"/>
        <v>6.797496662794932</v>
      </c>
      <c r="AQ13" s="149">
        <v>65652</v>
      </c>
      <c r="AR13" s="404">
        <f t="shared" si="17"/>
        <v>6.571001882994611</v>
      </c>
    </row>
    <row r="14" spans="1:44" ht="19.5" customHeight="1" thickBot="1">
      <c r="A14" s="514" t="s">
        <v>66</v>
      </c>
      <c r="B14" s="430">
        <v>26035</v>
      </c>
      <c r="C14" s="426">
        <v>27165</v>
      </c>
      <c r="D14" s="427">
        <f t="shared" si="5"/>
        <v>4.340311119646629</v>
      </c>
      <c r="E14" s="430">
        <v>28359</v>
      </c>
      <c r="F14" s="429">
        <f t="shared" si="6"/>
        <v>4.395361678630591</v>
      </c>
      <c r="G14" s="430">
        <v>29403</v>
      </c>
      <c r="H14" s="431">
        <f t="shared" si="7"/>
        <v>3.6813709933354493</v>
      </c>
      <c r="I14" s="430">
        <v>31418</v>
      </c>
      <c r="J14" s="431">
        <f t="shared" si="8"/>
        <v>6.85304220657756</v>
      </c>
      <c r="K14" s="430">
        <v>32947</v>
      </c>
      <c r="L14" s="431">
        <f t="shared" si="9"/>
        <v>4.866636959704628</v>
      </c>
      <c r="M14" s="430">
        <v>34557</v>
      </c>
      <c r="N14" s="431">
        <f t="shared" si="10"/>
        <v>4.886636112544389</v>
      </c>
      <c r="O14" s="149">
        <v>34656</v>
      </c>
      <c r="P14" s="433">
        <f t="shared" si="18"/>
        <v>0.28648320166681135</v>
      </c>
      <c r="Q14" s="149">
        <v>35176</v>
      </c>
      <c r="R14" s="433">
        <f t="shared" si="0"/>
        <v>1.5004616805170823</v>
      </c>
      <c r="S14" s="149">
        <v>35698</v>
      </c>
      <c r="T14" s="433">
        <f t="shared" si="1"/>
        <v>1.483966340686832</v>
      </c>
      <c r="U14" s="149">
        <v>36488</v>
      </c>
      <c r="V14" s="433">
        <f t="shared" si="11"/>
        <v>2.2130091321642666</v>
      </c>
      <c r="W14" s="149">
        <v>37497</v>
      </c>
      <c r="X14" s="433">
        <f t="shared" si="2"/>
        <v>2.7652926989695246</v>
      </c>
      <c r="Y14" s="149">
        <v>38124</v>
      </c>
      <c r="Z14" s="433">
        <f t="shared" si="3"/>
        <v>4.483665862749397</v>
      </c>
      <c r="AA14" s="149">
        <v>39806</v>
      </c>
      <c r="AB14" s="433">
        <f t="shared" si="12"/>
        <v>4.4119190011541285</v>
      </c>
      <c r="AC14" s="149">
        <v>41276</v>
      </c>
      <c r="AD14" s="433">
        <f t="shared" si="12"/>
        <v>3.6929106164899763</v>
      </c>
      <c r="AE14" s="149">
        <v>43243</v>
      </c>
      <c r="AF14" s="433">
        <f t="shared" si="12"/>
        <v>4.765481151274349</v>
      </c>
      <c r="AG14" s="149">
        <v>44719</v>
      </c>
      <c r="AH14" s="433">
        <f t="shared" si="4"/>
        <v>4.765481151274349</v>
      </c>
      <c r="AI14" s="149">
        <v>46154</v>
      </c>
      <c r="AJ14" s="433">
        <f t="shared" si="13"/>
        <v>6.7317253659551834</v>
      </c>
      <c r="AK14" s="149">
        <v>53182</v>
      </c>
      <c r="AL14" s="433">
        <f t="shared" si="14"/>
        <v>15.227282575724749</v>
      </c>
      <c r="AM14" s="149">
        <v>58073</v>
      </c>
      <c r="AN14" s="433">
        <f t="shared" si="15"/>
        <v>29.862027326192447</v>
      </c>
      <c r="AO14" s="149">
        <v>62070</v>
      </c>
      <c r="AP14" s="433">
        <f t="shared" si="16"/>
        <v>6.8827165808551305</v>
      </c>
      <c r="AQ14" s="149">
        <v>66163</v>
      </c>
      <c r="AR14" s="404">
        <f t="shared" si="17"/>
        <v>6.594167874979862</v>
      </c>
    </row>
    <row r="15" spans="1:44" ht="19.5" customHeight="1" thickBot="1">
      <c r="A15" s="514" t="s">
        <v>67</v>
      </c>
      <c r="B15" s="430">
        <v>26066</v>
      </c>
      <c r="C15" s="426">
        <v>27299</v>
      </c>
      <c r="D15" s="427">
        <f t="shared" si="5"/>
        <v>4.73030000767283</v>
      </c>
      <c r="E15" s="430">
        <v>28452</v>
      </c>
      <c r="F15" s="429">
        <f t="shared" si="6"/>
        <v>4.223597933990256</v>
      </c>
      <c r="G15" s="430">
        <v>29470</v>
      </c>
      <c r="H15" s="431">
        <f t="shared" si="7"/>
        <v>3.5779558554758895</v>
      </c>
      <c r="I15" s="430">
        <v>31532</v>
      </c>
      <c r="J15" s="431">
        <f t="shared" si="8"/>
        <v>6.996946046827282</v>
      </c>
      <c r="K15" s="430">
        <v>33058</v>
      </c>
      <c r="L15" s="431">
        <f t="shared" si="9"/>
        <v>4.839528098439681</v>
      </c>
      <c r="M15" s="430">
        <v>34573</v>
      </c>
      <c r="N15" s="431">
        <f t="shared" si="10"/>
        <v>4.582854377155303</v>
      </c>
      <c r="O15" s="149">
        <v>34626</v>
      </c>
      <c r="P15" s="433">
        <f t="shared" si="18"/>
        <v>0.15329881699592168</v>
      </c>
      <c r="Q15" s="128">
        <v>35294</v>
      </c>
      <c r="R15" s="433">
        <f t="shared" si="0"/>
        <v>1.9291861606885001</v>
      </c>
      <c r="S15" s="149">
        <v>35781</v>
      </c>
      <c r="T15" s="433">
        <f t="shared" si="1"/>
        <v>1.3798379327931094</v>
      </c>
      <c r="U15" s="149">
        <v>36608</v>
      </c>
      <c r="V15" s="433">
        <f t="shared" si="11"/>
        <v>2.3112825242447106</v>
      </c>
      <c r="W15" s="128">
        <v>37544</v>
      </c>
      <c r="X15" s="433">
        <f t="shared" si="2"/>
        <v>2.556818181818182</v>
      </c>
      <c r="Y15" s="149">
        <v>38301</v>
      </c>
      <c r="Z15" s="433">
        <f t="shared" si="3"/>
        <v>4.6246722027972025</v>
      </c>
      <c r="AA15" s="149">
        <v>39948</v>
      </c>
      <c r="AB15" s="433">
        <f t="shared" si="12"/>
        <v>4.3001488211796035</v>
      </c>
      <c r="AC15" s="149">
        <v>41428</v>
      </c>
      <c r="AD15" s="433">
        <f t="shared" si="12"/>
        <v>3.7048162611394813</v>
      </c>
      <c r="AE15" s="149">
        <v>43423</v>
      </c>
      <c r="AF15" s="433">
        <f t="shared" si="12"/>
        <v>4.815583663222941</v>
      </c>
      <c r="AG15" s="149">
        <v>44818</v>
      </c>
      <c r="AH15" s="433">
        <f t="shared" si="4"/>
        <v>4.815583663222941</v>
      </c>
      <c r="AI15" s="149">
        <v>46395</v>
      </c>
      <c r="AJ15" s="433">
        <f t="shared" si="13"/>
        <v>6.844299104161388</v>
      </c>
      <c r="AK15" s="149">
        <v>53474</v>
      </c>
      <c r="AL15" s="433">
        <f t="shared" si="14"/>
        <v>15.258109710098072</v>
      </c>
      <c r="AM15" s="149">
        <v>58582</v>
      </c>
      <c r="AN15" s="433">
        <f t="shared" si="15"/>
        <v>30.710875094827973</v>
      </c>
      <c r="AO15" s="149">
        <v>62600</v>
      </c>
      <c r="AP15" s="433">
        <f t="shared" si="16"/>
        <v>6.858762077088526</v>
      </c>
      <c r="AQ15" s="149">
        <v>66383</v>
      </c>
      <c r="AR15" s="404">
        <f t="shared" si="17"/>
        <v>6.043130990415335</v>
      </c>
    </row>
    <row r="16" spans="1:44" ht="19.5" customHeight="1" thickBot="1">
      <c r="A16" s="514" t="s">
        <v>68</v>
      </c>
      <c r="B16" s="430">
        <v>26073</v>
      </c>
      <c r="C16" s="426">
        <v>27366</v>
      </c>
      <c r="D16" s="427">
        <f t="shared" si="5"/>
        <v>4.959153146933609</v>
      </c>
      <c r="E16" s="430">
        <v>28532</v>
      </c>
      <c r="F16" s="429">
        <f t="shared" si="6"/>
        <v>4.260761528904481</v>
      </c>
      <c r="G16" s="430">
        <v>29538</v>
      </c>
      <c r="H16" s="431">
        <f t="shared" si="7"/>
        <v>3.525865694658629</v>
      </c>
      <c r="I16" s="430">
        <v>31697</v>
      </c>
      <c r="J16" s="431">
        <f t="shared" si="8"/>
        <v>7.309228790033178</v>
      </c>
      <c r="K16" s="430">
        <v>33270</v>
      </c>
      <c r="L16" s="431">
        <f t="shared" si="9"/>
        <v>4.962614758494495</v>
      </c>
      <c r="M16" s="430">
        <v>34544</v>
      </c>
      <c r="N16" s="431">
        <f t="shared" si="10"/>
        <v>3.8292756236850014</v>
      </c>
      <c r="O16" s="149">
        <v>34689</v>
      </c>
      <c r="P16" s="433">
        <f t="shared" si="18"/>
        <v>0.4197545159796202</v>
      </c>
      <c r="Q16" s="149">
        <v>35372</v>
      </c>
      <c r="R16" s="433">
        <f t="shared" si="0"/>
        <v>1.9689238663553286</v>
      </c>
      <c r="S16" s="149">
        <v>35811</v>
      </c>
      <c r="T16" s="433">
        <f t="shared" si="1"/>
        <v>1.2410946511364922</v>
      </c>
      <c r="U16" s="149">
        <v>36617</v>
      </c>
      <c r="V16" s="433">
        <f t="shared" si="11"/>
        <v>2.2507050906146153</v>
      </c>
      <c r="W16" s="149">
        <v>37562</v>
      </c>
      <c r="X16" s="433">
        <f t="shared" si="2"/>
        <v>2.5807684955075514</v>
      </c>
      <c r="Y16" s="149">
        <v>38509</v>
      </c>
      <c r="Z16" s="433">
        <f t="shared" si="3"/>
        <v>5.166998934920938</v>
      </c>
      <c r="AA16" s="149">
        <v>40096</v>
      </c>
      <c r="AB16" s="433">
        <f t="shared" si="12"/>
        <v>4.121114544651899</v>
      </c>
      <c r="AC16" s="149">
        <v>41588</v>
      </c>
      <c r="AD16" s="433">
        <f t="shared" si="12"/>
        <v>3.721069433359936</v>
      </c>
      <c r="AE16" s="149">
        <v>43548</v>
      </c>
      <c r="AF16" s="433">
        <f t="shared" si="12"/>
        <v>4.712897951332115</v>
      </c>
      <c r="AG16" s="149">
        <v>44914</v>
      </c>
      <c r="AH16" s="433">
        <f t="shared" si="4"/>
        <v>4.712897951332115</v>
      </c>
      <c r="AI16" s="149">
        <v>46725</v>
      </c>
      <c r="AJ16" s="433">
        <f t="shared" si="13"/>
        <v>7.295398181317167</v>
      </c>
      <c r="AK16" s="149">
        <v>53932</v>
      </c>
      <c r="AL16" s="433">
        <f t="shared" si="14"/>
        <v>15.424291064740503</v>
      </c>
      <c r="AM16" s="149">
        <v>58983</v>
      </c>
      <c r="AN16" s="433">
        <f t="shared" si="15"/>
        <v>31.32430867880839</v>
      </c>
      <c r="AO16" s="149">
        <v>63191</v>
      </c>
      <c r="AP16" s="433">
        <f t="shared" si="16"/>
        <v>7.134259023786514</v>
      </c>
      <c r="AQ16" s="149">
        <v>66468</v>
      </c>
      <c r="AR16" s="404">
        <f t="shared" si="17"/>
        <v>5.185865075722808</v>
      </c>
    </row>
    <row r="17" spans="1:44" ht="19.5" customHeight="1">
      <c r="A17" s="514" t="s">
        <v>69</v>
      </c>
      <c r="B17" s="430">
        <v>26018</v>
      </c>
      <c r="C17" s="426">
        <v>27364</v>
      </c>
      <c r="D17" s="427">
        <f t="shared" si="5"/>
        <v>5.173341532784995</v>
      </c>
      <c r="E17" s="430">
        <v>28692</v>
      </c>
      <c r="F17" s="429">
        <f t="shared" si="6"/>
        <v>4.853091653267066</v>
      </c>
      <c r="G17" s="430">
        <v>29620</v>
      </c>
      <c r="H17" s="431">
        <f t="shared" si="7"/>
        <v>3.234351038617036</v>
      </c>
      <c r="I17" s="430">
        <v>31591</v>
      </c>
      <c r="J17" s="431">
        <f t="shared" si="8"/>
        <v>6.654287643484132</v>
      </c>
      <c r="K17" s="430">
        <v>33292</v>
      </c>
      <c r="L17" s="431">
        <f t="shared" si="9"/>
        <v>5.3844449368491025</v>
      </c>
      <c r="M17" s="430">
        <v>34307</v>
      </c>
      <c r="N17" s="431">
        <f t="shared" si="10"/>
        <v>3.048780487804878</v>
      </c>
      <c r="O17" s="149">
        <v>34514</v>
      </c>
      <c r="P17" s="433">
        <f t="shared" si="18"/>
        <v>0.6033754044364124</v>
      </c>
      <c r="Q17" s="149">
        <v>35232</v>
      </c>
      <c r="R17" s="433">
        <f t="shared" si="0"/>
        <v>2.0803152343976357</v>
      </c>
      <c r="S17" s="149">
        <v>35726</v>
      </c>
      <c r="T17" s="433">
        <f t="shared" si="1"/>
        <v>1.4021344232515895</v>
      </c>
      <c r="U17" s="149">
        <v>36479</v>
      </c>
      <c r="V17" s="433">
        <v>2.11</v>
      </c>
      <c r="W17" s="149">
        <v>37370</v>
      </c>
      <c r="X17" s="433">
        <f t="shared" si="2"/>
        <v>2.4425011650538666</v>
      </c>
      <c r="Y17" s="149">
        <v>38327</v>
      </c>
      <c r="Z17" s="433">
        <f t="shared" si="3"/>
        <v>5.065928342333946</v>
      </c>
      <c r="AA17" s="149">
        <v>39955</v>
      </c>
      <c r="AB17" s="433">
        <f t="shared" si="12"/>
        <v>4.2476583087640565</v>
      </c>
      <c r="AC17" s="149">
        <v>41483</v>
      </c>
      <c r="AD17" s="433">
        <f t="shared" si="12"/>
        <v>3.8243023401326495</v>
      </c>
      <c r="AE17" s="149">
        <v>43403</v>
      </c>
      <c r="AF17" s="433">
        <f t="shared" si="12"/>
        <v>4.628401995998361</v>
      </c>
      <c r="AG17" s="149">
        <v>44889</v>
      </c>
      <c r="AH17" s="433">
        <f t="shared" si="4"/>
        <v>4.628401995998361</v>
      </c>
      <c r="AI17" s="149">
        <v>46750</v>
      </c>
      <c r="AJ17" s="664">
        <f t="shared" si="13"/>
        <v>7.711448517383592</v>
      </c>
      <c r="AK17" s="149">
        <v>54142</v>
      </c>
      <c r="AL17" s="664">
        <f t="shared" si="14"/>
        <v>15.811764705882354</v>
      </c>
      <c r="AM17" s="149">
        <v>58935</v>
      </c>
      <c r="AN17" s="664">
        <f t="shared" si="15"/>
        <v>31.290516607632156</v>
      </c>
      <c r="AO17" s="149">
        <v>63514</v>
      </c>
      <c r="AP17" s="664">
        <f t="shared" si="16"/>
        <v>7.769576652243998</v>
      </c>
      <c r="AQ17" s="149">
        <v>66420</v>
      </c>
      <c r="AR17" s="404">
        <f t="shared" si="17"/>
        <v>4.575369209937966</v>
      </c>
    </row>
    <row r="18" spans="1:44" ht="19.5" customHeight="1" thickBot="1">
      <c r="A18" s="515" t="s">
        <v>83</v>
      </c>
      <c r="B18" s="520">
        <f>SUM(B6:B17)</f>
        <v>308935</v>
      </c>
      <c r="C18" s="521">
        <f>SUM(C6:C17)</f>
        <v>321617</v>
      </c>
      <c r="D18" s="516">
        <f t="shared" si="5"/>
        <v>4.105070645928755</v>
      </c>
      <c r="E18" s="520">
        <f>SUM(E6:E17)</f>
        <v>336993</v>
      </c>
      <c r="F18" s="517">
        <f t="shared" si="6"/>
        <v>4.780841808735235</v>
      </c>
      <c r="G18" s="520">
        <f>SUM(G6:G17)</f>
        <v>350817</v>
      </c>
      <c r="H18" s="518">
        <f t="shared" si="7"/>
        <v>4.102162359455538</v>
      </c>
      <c r="I18" s="520">
        <f>SUM(I6:I17)</f>
        <v>370777</v>
      </c>
      <c r="J18" s="518">
        <f t="shared" si="8"/>
        <v>5.689576046770823</v>
      </c>
      <c r="K18" s="520">
        <f>SUM(K6:K17)</f>
        <v>391759</v>
      </c>
      <c r="L18" s="518">
        <f t="shared" si="9"/>
        <v>5.65892706397646</v>
      </c>
      <c r="M18" s="520">
        <f>SUM(M6:M17)</f>
        <v>411847</v>
      </c>
      <c r="N18" s="518">
        <f t="shared" si="10"/>
        <v>5.127642249444174</v>
      </c>
      <c r="O18" s="520">
        <f>SUM(O6:O17)</f>
        <v>413909</v>
      </c>
      <c r="P18" s="519">
        <f t="shared" si="18"/>
        <v>0.5006713658227449</v>
      </c>
      <c r="Q18" s="520">
        <f>SUM(Q6:Q17)</f>
        <v>419465</v>
      </c>
      <c r="R18" s="519">
        <f t="shared" si="0"/>
        <v>1.3423240374091892</v>
      </c>
      <c r="S18" s="520">
        <f>SUM(S6:S17)</f>
        <v>426857</v>
      </c>
      <c r="T18" s="519">
        <f>(S18-Q18)/Q18*100</f>
        <v>1.7622447641638757</v>
      </c>
      <c r="U18" s="520">
        <f>SUM(U6:U17)</f>
        <v>434997</v>
      </c>
      <c r="V18" s="519">
        <f>(U18-S18)/S18*100</f>
        <v>1.9069618162522812</v>
      </c>
      <c r="W18" s="520">
        <f>SUM(W6:W17)</f>
        <v>446170</v>
      </c>
      <c r="X18" s="519">
        <f t="shared" si="2"/>
        <v>2.568523461081341</v>
      </c>
      <c r="Y18" s="520">
        <f>SUM(Y6:Y17)</f>
        <v>453037</v>
      </c>
      <c r="Z18" s="519">
        <f t="shared" si="3"/>
        <v>4.147155037850836</v>
      </c>
      <c r="AA18" s="520">
        <f>SUM(AA6:AA17)</f>
        <v>472179</v>
      </c>
      <c r="AB18" s="519">
        <f>(AA18-Y18)/Y18*100</f>
        <v>4.225261954321612</v>
      </c>
      <c r="AC18" s="520">
        <f>SUM(AC6:AC17)</f>
        <v>490477</v>
      </c>
      <c r="AD18" s="519">
        <f>(AC18-AA18)/AA18*100</f>
        <v>3.8752252853261155</v>
      </c>
      <c r="AE18" s="520">
        <f>SUM(AE6:AE17)</f>
        <v>512808</v>
      </c>
      <c r="AF18" s="519">
        <f>(AE18-AC18)/AC18*100</f>
        <v>4.5529148155774894</v>
      </c>
      <c r="AG18" s="520">
        <f>SUM(AG6:AG17)</f>
        <v>532524</v>
      </c>
      <c r="AH18" s="519">
        <f t="shared" si="4"/>
        <v>4.5529148155774894</v>
      </c>
      <c r="AI18" s="520">
        <f>SUM(AI6:AI17)</f>
        <v>549010</v>
      </c>
      <c r="AJ18" s="519">
        <f>(AI18-AC18)/AC18*100</f>
        <v>11.933892924642747</v>
      </c>
      <c r="AK18" s="520">
        <f>SUM(AK6:AK17)</f>
        <v>609733</v>
      </c>
      <c r="AL18" s="519">
        <f t="shared" si="14"/>
        <v>11.060454272235479</v>
      </c>
      <c r="AM18" s="665">
        <f>SUM(AM6:AM17)</f>
        <v>684487</v>
      </c>
      <c r="AN18" s="519">
        <f t="shared" si="15"/>
        <v>28.53636643606673</v>
      </c>
      <c r="AO18" s="665">
        <f>SUM(AO6:AO17)</f>
        <v>734361</v>
      </c>
      <c r="AP18" s="519">
        <f t="shared" si="16"/>
        <v>7.286332684185383</v>
      </c>
      <c r="AQ18" s="665">
        <v>781777</v>
      </c>
      <c r="AR18" s="511">
        <f t="shared" si="17"/>
        <v>6.456769899272974</v>
      </c>
    </row>
    <row r="19" spans="1:44" ht="14.25" customHeight="1" thickTop="1">
      <c r="A19" s="867"/>
      <c r="B19" s="867"/>
      <c r="C19" s="867"/>
      <c r="D19" s="867"/>
      <c r="E19" s="867"/>
      <c r="F19" s="867"/>
      <c r="G19" s="867"/>
      <c r="H19" s="867"/>
      <c r="I19" s="867"/>
      <c r="J19" s="867"/>
      <c r="K19" s="867"/>
      <c r="L19" s="867"/>
      <c r="M19" s="867"/>
      <c r="N19" s="867"/>
      <c r="O19" s="867"/>
      <c r="P19" s="867"/>
      <c r="Q19" s="867"/>
      <c r="R19" s="867"/>
      <c r="S19" s="867"/>
      <c r="T19" s="867"/>
      <c r="U19" s="867"/>
      <c r="V19" s="867"/>
      <c r="W19" s="867"/>
      <c r="X19" s="867"/>
      <c r="Y19" s="867"/>
      <c r="Z19" s="867"/>
      <c r="AA19" s="867"/>
      <c r="AB19" s="867"/>
      <c r="AC19" s="867"/>
      <c r="AD19" s="867"/>
      <c r="AE19" s="867"/>
      <c r="AF19" s="867"/>
      <c r="AG19" s="867"/>
      <c r="AH19" s="867"/>
      <c r="AI19" s="867"/>
      <c r="AJ19" s="867"/>
      <c r="AK19" s="867"/>
      <c r="AL19" s="867"/>
      <c r="AM19" s="867"/>
      <c r="AN19" s="867"/>
      <c r="AO19" s="867"/>
      <c r="AP19" s="867"/>
      <c r="AQ19" s="867"/>
      <c r="AR19" s="867"/>
    </row>
    <row r="20" spans="1:8" s="119" customFormat="1" ht="14.25" customHeight="1">
      <c r="A20" s="851" t="s">
        <v>249</v>
      </c>
      <c r="B20" s="851"/>
      <c r="C20" s="851"/>
      <c r="D20" s="851"/>
      <c r="E20" s="851"/>
      <c r="F20" s="851"/>
      <c r="G20" s="851"/>
      <c r="H20" s="131"/>
    </row>
    <row r="21" spans="1:8" s="119" customFormat="1" ht="14.25" customHeight="1">
      <c r="A21" s="866" t="s">
        <v>426</v>
      </c>
      <c r="B21" s="866"/>
      <c r="C21" s="866"/>
      <c r="D21" s="866"/>
      <c r="E21" s="866"/>
      <c r="F21" s="866"/>
      <c r="G21" s="866"/>
      <c r="H21" s="133"/>
    </row>
    <row r="22" spans="1:14" s="119" customFormat="1" ht="14.25" customHeight="1">
      <c r="A22" s="850" t="s">
        <v>417</v>
      </c>
      <c r="B22" s="850"/>
      <c r="C22" s="850"/>
      <c r="D22" s="850"/>
      <c r="E22" s="850"/>
      <c r="F22" s="850"/>
      <c r="G22" s="850"/>
      <c r="H22" s="850"/>
      <c r="I22" s="850"/>
      <c r="J22" s="438"/>
      <c r="K22" s="438"/>
      <c r="L22" s="438"/>
      <c r="M22" s="438"/>
      <c r="N22" s="438"/>
    </row>
    <row r="23" spans="1:9" ht="14.25" customHeight="1">
      <c r="A23" s="849" t="s">
        <v>360</v>
      </c>
      <c r="B23" s="849"/>
      <c r="C23" s="849"/>
      <c r="D23" s="849"/>
      <c r="E23" s="849"/>
      <c r="F23" s="849"/>
      <c r="G23" s="849"/>
      <c r="H23" s="849"/>
      <c r="I23" s="849"/>
    </row>
    <row r="25" spans="15:18" ht="12.75">
      <c r="O25" s="119"/>
      <c r="P25" s="119"/>
      <c r="Q25" s="119"/>
      <c r="R25" s="119"/>
    </row>
    <row r="26" spans="9:17" s="119" customFormat="1" ht="12.75">
      <c r="I26" s="143"/>
      <c r="J26" s="7"/>
      <c r="P26" s="760" t="s">
        <v>34</v>
      </c>
      <c r="Q26" s="760"/>
    </row>
    <row r="27" spans="10:15" s="119" customFormat="1" ht="18.75" customHeight="1">
      <c r="J27" s="142"/>
      <c r="O27" s="7"/>
    </row>
    <row r="28" spans="15:18" s="119" customFormat="1" ht="12.75">
      <c r="O28"/>
      <c r="P28"/>
      <c r="Q28"/>
      <c r="R28"/>
    </row>
  </sheetData>
  <sheetProtection/>
  <mergeCells count="10">
    <mergeCell ref="A23:I23"/>
    <mergeCell ref="A2:AR2"/>
    <mergeCell ref="A3:AR3"/>
    <mergeCell ref="B4:AR4"/>
    <mergeCell ref="P26:Q26"/>
    <mergeCell ref="A20:G20"/>
    <mergeCell ref="A21:G21"/>
    <mergeCell ref="A4:A5"/>
    <mergeCell ref="A22:I22"/>
    <mergeCell ref="A19:AR19"/>
  </mergeCells>
  <hyperlinks>
    <hyperlink ref="A1" r:id="rId1" display="http://kayham.erciyes.edu.tr/"/>
  </hyperlinks>
  <printOptions/>
  <pageMargins left="0.75" right="0.75" top="1" bottom="1" header="0.5" footer="0.5"/>
  <pageSetup orientation="portrait" paperSize="9"/>
  <ignoredErrors>
    <ignoredError sqref="B18:C18 E18" formulaRange="1"/>
    <ignoredError sqref="N18 D18 F18 H18 J18 L18 P18 R18" formula="1"/>
    <ignoredError sqref="O18 Q18 S18 U18 I18 G18 K18 M18" formula="1" formulaRange="1"/>
  </ignoredError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R45"/>
  <sheetViews>
    <sheetView zoomScalePageLayoutView="0" workbookViewId="0" topLeftCell="A1">
      <selection activeCell="A2" sqref="A2:AR2"/>
    </sheetView>
  </sheetViews>
  <sheetFormatPr defaultColWidth="9.140625" defaultRowHeight="12.75"/>
  <cols>
    <col min="1" max="1" width="14.140625" style="0" customWidth="1"/>
    <col min="2" max="3" width="7.7109375" style="0" customWidth="1"/>
    <col min="4" max="4" width="9.7109375" style="0" customWidth="1"/>
    <col min="5" max="5" width="7.7109375" style="0" customWidth="1"/>
    <col min="6" max="6" width="9.7109375" style="0" customWidth="1"/>
    <col min="7" max="7" width="7.7109375" style="0" customWidth="1"/>
    <col min="8" max="8" width="9.7109375" style="0" customWidth="1"/>
    <col min="9" max="9" width="7.7109375" style="0" customWidth="1"/>
    <col min="10" max="10" width="9.7109375" style="0" customWidth="1"/>
    <col min="11" max="11" width="7.7109375" style="0" customWidth="1"/>
    <col min="12" max="12" width="9.7109375" style="0" customWidth="1"/>
    <col min="13" max="13" width="7.7109375" style="0" customWidth="1"/>
    <col min="14" max="14" width="9.7109375" style="0" customWidth="1"/>
    <col min="15" max="15" width="7.7109375" style="0" customWidth="1"/>
    <col min="16" max="16" width="9.7109375" style="0" customWidth="1"/>
    <col min="17" max="17" width="7.7109375" style="0" customWidth="1"/>
    <col min="18" max="18" width="9.7109375" style="0" customWidth="1"/>
    <col min="19" max="19" width="7.7109375" style="0" customWidth="1"/>
    <col min="20" max="20" width="9.7109375" style="0" customWidth="1"/>
    <col min="21" max="21" width="7.7109375" style="0" customWidth="1"/>
    <col min="22" max="22" width="9.7109375" style="0" customWidth="1"/>
    <col min="23" max="23" width="7.7109375" style="0" customWidth="1"/>
    <col min="24" max="24" width="9.7109375" style="0" customWidth="1"/>
    <col min="25" max="25" width="7.7109375" style="0" customWidth="1"/>
    <col min="26" max="26" width="9.7109375" style="0" customWidth="1"/>
    <col min="27" max="27" width="7.7109375" style="0" customWidth="1"/>
    <col min="28" max="28" width="9.7109375" style="0" customWidth="1"/>
    <col min="29" max="29" width="7.7109375" style="0" customWidth="1"/>
    <col min="30" max="30" width="9.7109375" style="0" customWidth="1"/>
    <col min="31" max="31" width="7.7109375" style="0" customWidth="1"/>
    <col min="32" max="44" width="9.7109375" style="0" customWidth="1"/>
  </cols>
  <sheetData>
    <row r="1" spans="1:44" s="76" customFormat="1" ht="15.75" thickBot="1">
      <c r="A1" s="210" t="s">
        <v>41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O1" s="145"/>
      <c r="Q1" s="145"/>
      <c r="S1" s="145"/>
      <c r="U1" s="145"/>
      <c r="AR1" s="437" t="s">
        <v>42</v>
      </c>
    </row>
    <row r="2" spans="1:44" ht="23.25" customHeight="1" thickBot="1" thickTop="1">
      <c r="A2" s="863" t="s">
        <v>72</v>
      </c>
      <c r="B2" s="864"/>
      <c r="C2" s="864"/>
      <c r="D2" s="864"/>
      <c r="E2" s="864"/>
      <c r="F2" s="864"/>
      <c r="G2" s="864"/>
      <c r="H2" s="864"/>
      <c r="I2" s="864"/>
      <c r="J2" s="864"/>
      <c r="K2" s="864"/>
      <c r="L2" s="864"/>
      <c r="M2" s="864"/>
      <c r="N2" s="864"/>
      <c r="O2" s="864"/>
      <c r="P2" s="864"/>
      <c r="Q2" s="864"/>
      <c r="R2" s="864"/>
      <c r="S2" s="864"/>
      <c r="T2" s="864"/>
      <c r="U2" s="864"/>
      <c r="V2" s="864"/>
      <c r="W2" s="864"/>
      <c r="X2" s="864"/>
      <c r="Y2" s="864"/>
      <c r="Z2" s="864"/>
      <c r="AA2" s="864"/>
      <c r="AB2" s="864"/>
      <c r="AC2" s="864"/>
      <c r="AD2" s="864"/>
      <c r="AE2" s="864"/>
      <c r="AF2" s="864"/>
      <c r="AG2" s="864"/>
      <c r="AH2" s="864"/>
      <c r="AI2" s="864"/>
      <c r="AJ2" s="864"/>
      <c r="AK2" s="864"/>
      <c r="AL2" s="864"/>
      <c r="AM2" s="864"/>
      <c r="AN2" s="864"/>
      <c r="AO2" s="864"/>
      <c r="AP2" s="864"/>
      <c r="AQ2" s="864"/>
      <c r="AR2" s="865"/>
    </row>
    <row r="3" spans="1:44" ht="35.25" customHeight="1" thickBot="1">
      <c r="A3" s="856" t="s">
        <v>419</v>
      </c>
      <c r="B3" s="857"/>
      <c r="C3" s="857"/>
      <c r="D3" s="857"/>
      <c r="E3" s="857"/>
      <c r="F3" s="857"/>
      <c r="G3" s="857"/>
      <c r="H3" s="857"/>
      <c r="I3" s="857"/>
      <c r="J3" s="857"/>
      <c r="K3" s="857"/>
      <c r="L3" s="857"/>
      <c r="M3" s="857"/>
      <c r="N3" s="857"/>
      <c r="O3" s="857"/>
      <c r="P3" s="857"/>
      <c r="Q3" s="857"/>
      <c r="R3" s="857"/>
      <c r="S3" s="857"/>
      <c r="T3" s="857"/>
      <c r="U3" s="857"/>
      <c r="V3" s="857"/>
      <c r="W3" s="857"/>
      <c r="X3" s="857"/>
      <c r="Y3" s="857"/>
      <c r="Z3" s="857"/>
      <c r="AA3" s="857"/>
      <c r="AB3" s="857"/>
      <c r="AC3" s="857"/>
      <c r="AD3" s="857"/>
      <c r="AE3" s="857"/>
      <c r="AF3" s="857"/>
      <c r="AG3" s="857"/>
      <c r="AH3" s="857"/>
      <c r="AI3" s="857"/>
      <c r="AJ3" s="857"/>
      <c r="AK3" s="857"/>
      <c r="AL3" s="857"/>
      <c r="AM3" s="857"/>
      <c r="AN3" s="857"/>
      <c r="AO3" s="857"/>
      <c r="AP3" s="857"/>
      <c r="AQ3" s="857"/>
      <c r="AR3" s="858"/>
    </row>
    <row r="4" spans="1:44" ht="27" customHeight="1" thickBot="1">
      <c r="A4" s="774" t="s">
        <v>32</v>
      </c>
      <c r="B4" s="859" t="s">
        <v>31</v>
      </c>
      <c r="C4" s="860"/>
      <c r="D4" s="860"/>
      <c r="E4" s="860"/>
      <c r="F4" s="860"/>
      <c r="G4" s="860"/>
      <c r="H4" s="860"/>
      <c r="I4" s="860"/>
      <c r="J4" s="860"/>
      <c r="K4" s="860"/>
      <c r="L4" s="860"/>
      <c r="M4" s="860"/>
      <c r="N4" s="860"/>
      <c r="O4" s="860"/>
      <c r="P4" s="860"/>
      <c r="Q4" s="860"/>
      <c r="R4" s="860"/>
      <c r="S4" s="860"/>
      <c r="T4" s="860"/>
      <c r="U4" s="860"/>
      <c r="V4" s="860"/>
      <c r="W4" s="860"/>
      <c r="X4" s="860"/>
      <c r="Y4" s="860"/>
      <c r="Z4" s="860"/>
      <c r="AA4" s="860"/>
      <c r="AB4" s="860"/>
      <c r="AC4" s="860"/>
      <c r="AD4" s="860"/>
      <c r="AE4" s="860"/>
      <c r="AF4" s="860"/>
      <c r="AG4" s="860"/>
      <c r="AH4" s="860"/>
      <c r="AI4" s="860"/>
      <c r="AJ4" s="860"/>
      <c r="AK4" s="860"/>
      <c r="AL4" s="860"/>
      <c r="AM4" s="860"/>
      <c r="AN4" s="860"/>
      <c r="AO4" s="860"/>
      <c r="AP4" s="860"/>
      <c r="AQ4" s="860"/>
      <c r="AR4" s="861"/>
    </row>
    <row r="5" spans="1:44" ht="54.75" customHeight="1" thickBot="1">
      <c r="A5" s="774"/>
      <c r="B5" s="420">
        <v>2002</v>
      </c>
      <c r="C5" s="152">
        <v>2003</v>
      </c>
      <c r="D5" s="451" t="s">
        <v>281</v>
      </c>
      <c r="E5" s="420">
        <v>2004</v>
      </c>
      <c r="F5" s="451" t="s">
        <v>280</v>
      </c>
      <c r="G5" s="420">
        <v>2005</v>
      </c>
      <c r="H5" s="451" t="s">
        <v>279</v>
      </c>
      <c r="I5" s="420">
        <v>2006</v>
      </c>
      <c r="J5" s="451" t="s">
        <v>278</v>
      </c>
      <c r="K5" s="420">
        <v>2007</v>
      </c>
      <c r="L5" s="451" t="s">
        <v>277</v>
      </c>
      <c r="M5" s="420">
        <v>2008</v>
      </c>
      <c r="N5" s="421" t="s">
        <v>276</v>
      </c>
      <c r="O5" s="420">
        <v>2009</v>
      </c>
      <c r="P5" s="422" t="s">
        <v>269</v>
      </c>
      <c r="Q5" s="153">
        <v>2010</v>
      </c>
      <c r="R5" s="423" t="s">
        <v>268</v>
      </c>
      <c r="S5" s="153">
        <v>2011</v>
      </c>
      <c r="T5" s="423" t="s">
        <v>267</v>
      </c>
      <c r="U5" s="420">
        <v>2012</v>
      </c>
      <c r="V5" s="451" t="s">
        <v>266</v>
      </c>
      <c r="W5" s="420">
        <v>2013</v>
      </c>
      <c r="X5" s="421" t="s">
        <v>265</v>
      </c>
      <c r="Y5" s="153">
        <v>2014</v>
      </c>
      <c r="Z5" s="496" t="s">
        <v>264</v>
      </c>
      <c r="AA5" s="153">
        <v>2015</v>
      </c>
      <c r="AB5" s="496" t="s">
        <v>321</v>
      </c>
      <c r="AC5" s="153">
        <v>2016</v>
      </c>
      <c r="AD5" s="496" t="s">
        <v>334</v>
      </c>
      <c r="AE5" s="153">
        <v>2017</v>
      </c>
      <c r="AF5" s="496" t="s">
        <v>336</v>
      </c>
      <c r="AG5" s="153">
        <v>2018</v>
      </c>
      <c r="AH5" s="496" t="s">
        <v>337</v>
      </c>
      <c r="AI5" s="153">
        <v>2019</v>
      </c>
      <c r="AJ5" s="496" t="s">
        <v>346</v>
      </c>
      <c r="AK5" s="153">
        <v>2020</v>
      </c>
      <c r="AL5" s="496" t="s">
        <v>350</v>
      </c>
      <c r="AM5" s="452">
        <v>2021</v>
      </c>
      <c r="AN5" s="496" t="s">
        <v>359</v>
      </c>
      <c r="AO5" s="452">
        <v>2022</v>
      </c>
      <c r="AP5" s="496" t="s">
        <v>398</v>
      </c>
      <c r="AQ5" s="452">
        <v>2023</v>
      </c>
      <c r="AR5" s="154" t="s">
        <v>415</v>
      </c>
    </row>
    <row r="6" spans="1:44" ht="19.5" customHeight="1">
      <c r="A6" s="503" t="s">
        <v>58</v>
      </c>
      <c r="B6" s="147">
        <v>2783</v>
      </c>
      <c r="C6" s="151">
        <v>3224</v>
      </c>
      <c r="D6" s="499">
        <f>(C6-B6)/B6*100</f>
        <v>15.846209126841536</v>
      </c>
      <c r="E6" s="147">
        <v>3421</v>
      </c>
      <c r="F6" s="501">
        <f>(E6-C6)/C6*100</f>
        <v>6.110421836228288</v>
      </c>
      <c r="G6" s="147">
        <v>3902</v>
      </c>
      <c r="H6" s="445">
        <f>(G6-E6)/E6*100</f>
        <v>14.060216311020168</v>
      </c>
      <c r="I6" s="147">
        <v>3215</v>
      </c>
      <c r="J6" s="445">
        <f>(I6-G6)/G6*100</f>
        <v>-17.60635571501794</v>
      </c>
      <c r="K6" s="147">
        <v>3467</v>
      </c>
      <c r="L6" s="445">
        <f>(K6-I6)/I6*100</f>
        <v>7.838258164852255</v>
      </c>
      <c r="M6" s="147">
        <v>3816</v>
      </c>
      <c r="N6" s="445">
        <f>(M6-K6)/K6*100</f>
        <v>10.066339775021632</v>
      </c>
      <c r="O6" s="147">
        <v>4033</v>
      </c>
      <c r="P6" s="425">
        <f>(O6-M6)/M6*100</f>
        <v>5.686582809224318</v>
      </c>
      <c r="Q6" s="147">
        <v>6193</v>
      </c>
      <c r="R6" s="425">
        <f aca="true" t="shared" si="0" ref="R6:R18">(Q6-O6)/O6*100</f>
        <v>53.558145301264574</v>
      </c>
      <c r="S6" s="147">
        <v>9643</v>
      </c>
      <c r="T6" s="425">
        <f aca="true" t="shared" si="1" ref="T6:T18">(S6-Q6)/Q6*100</f>
        <v>55.70805748425642</v>
      </c>
      <c r="U6" s="147">
        <v>11610</v>
      </c>
      <c r="V6" s="425">
        <f aca="true" t="shared" si="2" ref="V6:V18">(U6-S6)/S6*100</f>
        <v>20.398216322721144</v>
      </c>
      <c r="W6" s="147">
        <v>15736</v>
      </c>
      <c r="X6" s="425">
        <f aca="true" t="shared" si="3" ref="X6:X18">(W6-U6)/U6*100</f>
        <v>35.53832902670112</v>
      </c>
      <c r="Y6" s="147">
        <v>17703</v>
      </c>
      <c r="Z6" s="425">
        <f aca="true" t="shared" si="4" ref="Z6:Z18">(Y6-W6)/W6*100</f>
        <v>12.5</v>
      </c>
      <c r="AA6" s="147">
        <v>17257</v>
      </c>
      <c r="AB6" s="425">
        <f aca="true" t="shared" si="5" ref="AB6:AB18">(AA6-Y6)/Y6*100</f>
        <v>-2.5193470033327685</v>
      </c>
      <c r="AC6" s="147">
        <v>17755</v>
      </c>
      <c r="AD6" s="425">
        <f aca="true" t="shared" si="6" ref="AD6:AD18">(AC6-AA6)/AA6*100</f>
        <v>2.885785478356609</v>
      </c>
      <c r="AE6" s="147">
        <v>18366</v>
      </c>
      <c r="AF6" s="425">
        <f aca="true" t="shared" si="7" ref="AF6:AF18">(AE6-AC6)/AC6*100</f>
        <v>3.4412841453111795</v>
      </c>
      <c r="AG6" s="147">
        <v>17680</v>
      </c>
      <c r="AH6" s="425">
        <f>(AG6-AE6)/AE6*100</f>
        <v>-3.735162800827616</v>
      </c>
      <c r="AI6" s="147">
        <v>19426</v>
      </c>
      <c r="AJ6" s="424">
        <f>(AI6-AG6)/AG6*100</f>
        <v>9.875565610859729</v>
      </c>
      <c r="AK6" s="147">
        <v>20213</v>
      </c>
      <c r="AL6" s="424">
        <f aca="true" t="shared" si="8" ref="AL6:AL18">(AK6-AI6)/AI6*100</f>
        <v>4.0512714918150925</v>
      </c>
      <c r="AM6" s="147">
        <v>20424</v>
      </c>
      <c r="AN6" s="424">
        <f>(AM6-AI6)/AI6*100</f>
        <v>5.137444661793473</v>
      </c>
      <c r="AO6" s="147">
        <v>20866</v>
      </c>
      <c r="AP6" s="424">
        <f>(AO6-AM6)/AM6*100</f>
        <v>2.164120642381512</v>
      </c>
      <c r="AQ6" s="147">
        <v>21928</v>
      </c>
      <c r="AR6" s="404">
        <f>(AQ6-AO6)/AO6*100</f>
        <v>5.089619476660596</v>
      </c>
    </row>
    <row r="7" spans="1:44" ht="19.5" customHeight="1">
      <c r="A7" s="148" t="s">
        <v>59</v>
      </c>
      <c r="B7" s="149">
        <v>2813</v>
      </c>
      <c r="C7" s="150">
        <v>3229</v>
      </c>
      <c r="D7" s="500">
        <f aca="true" t="shared" si="9" ref="D7:D17">(C7-B7)/B7*100</f>
        <v>14.788482047635975</v>
      </c>
      <c r="E7" s="149">
        <v>3435</v>
      </c>
      <c r="F7" s="502">
        <f aca="true" t="shared" si="10" ref="F7:F17">(E7-C7)/C7*100</f>
        <v>6.379684112728398</v>
      </c>
      <c r="G7" s="149">
        <v>3838</v>
      </c>
      <c r="H7" s="432">
        <f aca="true" t="shared" si="11" ref="H7:H17">(G7-E7)/E7*100</f>
        <v>11.73216885007278</v>
      </c>
      <c r="I7" s="149">
        <v>3191</v>
      </c>
      <c r="J7" s="432">
        <f aca="true" t="shared" si="12" ref="J7:J17">(I7-G7)/G7*100</f>
        <v>-16.85773840541949</v>
      </c>
      <c r="K7" s="149">
        <v>3461</v>
      </c>
      <c r="L7" s="432">
        <f aca="true" t="shared" si="13" ref="L7:L17">(K7-I7)/I7*100</f>
        <v>8.461297398934503</v>
      </c>
      <c r="M7" s="149">
        <v>3809</v>
      </c>
      <c r="N7" s="432">
        <f aca="true" t="shared" si="14" ref="N7:N17">(M7-K7)/K7*100</f>
        <v>10.054897428488877</v>
      </c>
      <c r="O7" s="149">
        <v>4057</v>
      </c>
      <c r="P7" s="434">
        <f aca="true" t="shared" si="15" ref="P7:P17">(O6-M7)/M7*100</f>
        <v>5.880808611184038</v>
      </c>
      <c r="Q7" s="149">
        <v>6287</v>
      </c>
      <c r="R7" s="434">
        <f t="shared" si="0"/>
        <v>54.96672418042888</v>
      </c>
      <c r="S7" s="149">
        <v>9669</v>
      </c>
      <c r="T7" s="434">
        <f t="shared" si="1"/>
        <v>53.793542229998415</v>
      </c>
      <c r="U7" s="149">
        <v>11794</v>
      </c>
      <c r="V7" s="434">
        <f t="shared" si="2"/>
        <v>21.977453718068052</v>
      </c>
      <c r="W7" s="149">
        <v>15712</v>
      </c>
      <c r="X7" s="434">
        <f t="shared" si="3"/>
        <v>33.22028149906732</v>
      </c>
      <c r="Y7" s="149">
        <v>17667</v>
      </c>
      <c r="Z7" s="434">
        <f t="shared" si="4"/>
        <v>12.442718940936864</v>
      </c>
      <c r="AA7" s="149">
        <v>17229</v>
      </c>
      <c r="AB7" s="434">
        <f t="shared" si="5"/>
        <v>-2.479198505688572</v>
      </c>
      <c r="AC7" s="149">
        <v>17968</v>
      </c>
      <c r="AD7" s="434">
        <f t="shared" si="6"/>
        <v>4.289279702826629</v>
      </c>
      <c r="AE7" s="149">
        <v>18318</v>
      </c>
      <c r="AF7" s="434">
        <f t="shared" si="7"/>
        <v>1.9479073909171862</v>
      </c>
      <c r="AG7" s="149">
        <v>17671</v>
      </c>
      <c r="AH7" s="434">
        <f aca="true" t="shared" si="16" ref="AH7:AH17">(AG7-AE7)/AE7*100</f>
        <v>-3.532044983076755</v>
      </c>
      <c r="AI7" s="149">
        <v>19411</v>
      </c>
      <c r="AJ7" s="664">
        <f aca="true" t="shared" si="17" ref="AJ7:AJ18">(AI7-AG7)/AG7*100</f>
        <v>9.846641389847772</v>
      </c>
      <c r="AK7" s="149">
        <v>20088</v>
      </c>
      <c r="AL7" s="433">
        <f t="shared" si="8"/>
        <v>3.487713152336304</v>
      </c>
      <c r="AM7" s="149">
        <v>20406</v>
      </c>
      <c r="AN7" s="664">
        <f aca="true" t="shared" si="18" ref="AN7:AN18">(AM7-AI7)/AI7*100</f>
        <v>5.125959507495749</v>
      </c>
      <c r="AO7" s="149">
        <v>20797</v>
      </c>
      <c r="AP7" s="664">
        <f aca="true" t="shared" si="19" ref="AP7:AP17">(AO7-AM7)/AM7*100</f>
        <v>1.9161031069293344</v>
      </c>
      <c r="AQ7" s="149">
        <v>21903</v>
      </c>
      <c r="AR7" s="140">
        <f aca="true" t="shared" si="20" ref="AR7:AR17">(AQ7-AO7)/AO7*100</f>
        <v>5.3180747223157185</v>
      </c>
    </row>
    <row r="8" spans="1:44" ht="19.5" customHeight="1">
      <c r="A8" s="148" t="s">
        <v>60</v>
      </c>
      <c r="B8" s="149">
        <v>2827</v>
      </c>
      <c r="C8" s="150">
        <v>3273</v>
      </c>
      <c r="D8" s="500">
        <f t="shared" si="9"/>
        <v>15.77644145737531</v>
      </c>
      <c r="E8" s="149">
        <v>4031</v>
      </c>
      <c r="F8" s="502">
        <f t="shared" si="10"/>
        <v>23.159181179346167</v>
      </c>
      <c r="G8" s="149">
        <v>3817</v>
      </c>
      <c r="H8" s="432">
        <f t="shared" si="11"/>
        <v>-5.308856363185313</v>
      </c>
      <c r="I8" s="149">
        <v>3417</v>
      </c>
      <c r="J8" s="432">
        <f t="shared" si="12"/>
        <v>-10.47943411055803</v>
      </c>
      <c r="K8" s="149">
        <v>3998</v>
      </c>
      <c r="L8" s="432">
        <f t="shared" si="13"/>
        <v>17.003219198127013</v>
      </c>
      <c r="M8" s="149">
        <v>4109</v>
      </c>
      <c r="N8" s="432">
        <f t="shared" si="14"/>
        <v>2.7763881940970485</v>
      </c>
      <c r="O8" s="149">
        <v>5434</v>
      </c>
      <c r="P8" s="434">
        <f t="shared" si="15"/>
        <v>-1.2655147237770747</v>
      </c>
      <c r="Q8" s="149">
        <v>8840</v>
      </c>
      <c r="R8" s="434">
        <f t="shared" si="0"/>
        <v>62.67942583732058</v>
      </c>
      <c r="S8" s="149">
        <v>11891</v>
      </c>
      <c r="T8" s="434">
        <f t="shared" si="1"/>
        <v>34.51357466063348</v>
      </c>
      <c r="U8" s="149">
        <v>16008</v>
      </c>
      <c r="V8" s="434">
        <f t="shared" si="2"/>
        <v>34.622823984526114</v>
      </c>
      <c r="W8" s="149">
        <v>18556</v>
      </c>
      <c r="X8" s="434">
        <f t="shared" si="3"/>
        <v>15.91704147926037</v>
      </c>
      <c r="Y8" s="149">
        <v>18648</v>
      </c>
      <c r="Z8" s="434">
        <f t="shared" si="4"/>
        <v>0.495796507868075</v>
      </c>
      <c r="AA8" s="149">
        <v>18255</v>
      </c>
      <c r="AB8" s="434">
        <f t="shared" si="5"/>
        <v>-2.1074646074646073</v>
      </c>
      <c r="AC8" s="149">
        <v>19178</v>
      </c>
      <c r="AD8" s="434">
        <f t="shared" si="6"/>
        <v>5.056149000273898</v>
      </c>
      <c r="AE8" s="149">
        <v>20207</v>
      </c>
      <c r="AF8" s="434">
        <f t="shared" si="7"/>
        <v>5.365522995098551</v>
      </c>
      <c r="AG8" s="149">
        <v>20041</v>
      </c>
      <c r="AH8" s="434">
        <f t="shared" si="16"/>
        <v>-0.8214975008660366</v>
      </c>
      <c r="AI8" s="149">
        <v>20771</v>
      </c>
      <c r="AJ8" s="664">
        <f t="shared" si="17"/>
        <v>3.6425328077441246</v>
      </c>
      <c r="AK8" s="149">
        <v>20529</v>
      </c>
      <c r="AL8" s="433">
        <f t="shared" si="8"/>
        <v>-1.1650859371238746</v>
      </c>
      <c r="AM8" s="149">
        <v>21175</v>
      </c>
      <c r="AN8" s="664">
        <f t="shared" si="18"/>
        <v>1.9450194983390303</v>
      </c>
      <c r="AO8" s="149">
        <v>22880</v>
      </c>
      <c r="AP8" s="664">
        <f t="shared" si="19"/>
        <v>8.051948051948052</v>
      </c>
      <c r="AQ8" s="149">
        <v>22972</v>
      </c>
      <c r="AR8" s="140">
        <f t="shared" si="20"/>
        <v>0.4020979020979021</v>
      </c>
    </row>
    <row r="9" spans="1:44" ht="19.5" customHeight="1">
      <c r="A9" s="148" t="s">
        <v>61</v>
      </c>
      <c r="B9" s="149">
        <v>2859</v>
      </c>
      <c r="C9" s="150">
        <v>3318</v>
      </c>
      <c r="D9" s="500">
        <f t="shared" si="9"/>
        <v>16.054564533053515</v>
      </c>
      <c r="E9" s="149">
        <v>4023</v>
      </c>
      <c r="F9" s="502">
        <f t="shared" si="10"/>
        <v>21.247739602169982</v>
      </c>
      <c r="G9" s="149">
        <v>3541</v>
      </c>
      <c r="H9" s="432">
        <f t="shared" si="11"/>
        <v>-11.981108625403927</v>
      </c>
      <c r="I9" s="149">
        <v>3404</v>
      </c>
      <c r="J9" s="432">
        <f t="shared" si="12"/>
        <v>-3.8689635696131033</v>
      </c>
      <c r="K9" s="149">
        <v>3977</v>
      </c>
      <c r="L9" s="432">
        <f t="shared" si="13"/>
        <v>16.833137485311397</v>
      </c>
      <c r="M9" s="149">
        <v>4055</v>
      </c>
      <c r="N9" s="432">
        <f t="shared" si="14"/>
        <v>1.9612773447322103</v>
      </c>
      <c r="O9" s="149">
        <v>5449</v>
      </c>
      <c r="P9" s="434">
        <f t="shared" si="15"/>
        <v>34.00739827373613</v>
      </c>
      <c r="Q9" s="149">
        <v>8995</v>
      </c>
      <c r="R9" s="434">
        <f t="shared" si="0"/>
        <v>65.07616076344284</v>
      </c>
      <c r="S9" s="149">
        <v>11951</v>
      </c>
      <c r="T9" s="434">
        <f t="shared" si="1"/>
        <v>32.86270150083379</v>
      </c>
      <c r="U9" s="149">
        <v>16243</v>
      </c>
      <c r="V9" s="434">
        <f t="shared" si="2"/>
        <v>35.91331269349845</v>
      </c>
      <c r="W9" s="149">
        <v>18413</v>
      </c>
      <c r="X9" s="434">
        <f t="shared" si="3"/>
        <v>13.359601058917688</v>
      </c>
      <c r="Y9" s="149">
        <v>18319</v>
      </c>
      <c r="Z9" s="434">
        <f t="shared" si="4"/>
        <v>-0.5105088795959376</v>
      </c>
      <c r="AA9" s="149">
        <v>18355</v>
      </c>
      <c r="AB9" s="434">
        <f t="shared" si="5"/>
        <v>0.1965172771439489</v>
      </c>
      <c r="AC9" s="149">
        <v>19120</v>
      </c>
      <c r="AD9" s="434">
        <f t="shared" si="6"/>
        <v>4.167801688913102</v>
      </c>
      <c r="AE9" s="149">
        <v>20153</v>
      </c>
      <c r="AF9" s="434">
        <f t="shared" si="7"/>
        <v>5.402719665271967</v>
      </c>
      <c r="AG9" s="149">
        <v>20049</v>
      </c>
      <c r="AH9" s="434">
        <f t="shared" si="16"/>
        <v>-0.5160522006649134</v>
      </c>
      <c r="AI9" s="149">
        <v>20762</v>
      </c>
      <c r="AJ9" s="664">
        <f t="shared" si="17"/>
        <v>3.5562870966132976</v>
      </c>
      <c r="AK9" s="149">
        <v>20841</v>
      </c>
      <c r="AL9" s="433">
        <f t="shared" si="8"/>
        <v>0.3805028417300838</v>
      </c>
      <c r="AM9" s="149">
        <v>21151</v>
      </c>
      <c r="AN9" s="664">
        <f t="shared" si="18"/>
        <v>1.8736152586456025</v>
      </c>
      <c r="AO9" s="149">
        <v>22863</v>
      </c>
      <c r="AP9" s="664">
        <f t="shared" si="19"/>
        <v>8.094179944210676</v>
      </c>
      <c r="AQ9" s="149">
        <v>23021</v>
      </c>
      <c r="AR9" s="140">
        <f t="shared" si="20"/>
        <v>0.6910729125661549</v>
      </c>
    </row>
    <row r="10" spans="1:44" ht="19.5" customHeight="1">
      <c r="A10" s="148" t="s">
        <v>62</v>
      </c>
      <c r="B10" s="149">
        <v>2888</v>
      </c>
      <c r="C10" s="150">
        <v>3331</v>
      </c>
      <c r="D10" s="500">
        <f t="shared" si="9"/>
        <v>15.339335180055402</v>
      </c>
      <c r="E10" s="149">
        <v>4032</v>
      </c>
      <c r="F10" s="502">
        <f t="shared" si="10"/>
        <v>21.044731311918344</v>
      </c>
      <c r="G10" s="149">
        <v>3425</v>
      </c>
      <c r="H10" s="432">
        <f t="shared" si="11"/>
        <v>-15.054563492063492</v>
      </c>
      <c r="I10" s="149">
        <v>3391</v>
      </c>
      <c r="J10" s="432">
        <f t="shared" si="12"/>
        <v>-0.9927007299270074</v>
      </c>
      <c r="K10" s="149">
        <v>3911</v>
      </c>
      <c r="L10" s="432">
        <f t="shared" si="13"/>
        <v>15.334709525213801</v>
      </c>
      <c r="M10" s="149">
        <v>4029</v>
      </c>
      <c r="N10" s="432">
        <f t="shared" si="14"/>
        <v>3.017131168499105</v>
      </c>
      <c r="O10" s="149">
        <v>5490</v>
      </c>
      <c r="P10" s="434">
        <f t="shared" si="15"/>
        <v>35.244477537850585</v>
      </c>
      <c r="Q10" s="149">
        <v>9085</v>
      </c>
      <c r="R10" s="434">
        <f t="shared" si="0"/>
        <v>65.48269581056466</v>
      </c>
      <c r="S10" s="149">
        <v>11902</v>
      </c>
      <c r="T10" s="434">
        <f t="shared" si="1"/>
        <v>31.00715465052284</v>
      </c>
      <c r="U10" s="149">
        <v>16232</v>
      </c>
      <c r="V10" s="434">
        <f t="shared" si="2"/>
        <v>36.380440262140816</v>
      </c>
      <c r="W10" s="149">
        <v>18141</v>
      </c>
      <c r="X10" s="434">
        <f t="shared" si="3"/>
        <v>11.760719566288811</v>
      </c>
      <c r="Y10" s="149">
        <v>17973</v>
      </c>
      <c r="Z10" s="434">
        <f t="shared" si="4"/>
        <v>-0.9260790474615511</v>
      </c>
      <c r="AA10" s="149">
        <v>18198</v>
      </c>
      <c r="AB10" s="434">
        <f t="shared" si="5"/>
        <v>1.2518778167250877</v>
      </c>
      <c r="AC10" s="149">
        <v>19092</v>
      </c>
      <c r="AD10" s="434">
        <f t="shared" si="6"/>
        <v>4.91262776129245</v>
      </c>
      <c r="AE10" s="149">
        <v>20062</v>
      </c>
      <c r="AF10" s="434">
        <f t="shared" si="7"/>
        <v>5.0806620574062435</v>
      </c>
      <c r="AG10" s="149">
        <v>19997</v>
      </c>
      <c r="AH10" s="434">
        <f t="shared" si="16"/>
        <v>-0.3239956135978467</v>
      </c>
      <c r="AI10" s="149">
        <v>20671</v>
      </c>
      <c r="AJ10" s="664">
        <f t="shared" si="17"/>
        <v>3.370505575836375</v>
      </c>
      <c r="AK10" s="149">
        <v>20871</v>
      </c>
      <c r="AL10" s="433">
        <f t="shared" si="8"/>
        <v>0.9675390643897247</v>
      </c>
      <c r="AM10" s="149">
        <v>21143</v>
      </c>
      <c r="AN10" s="664">
        <f t="shared" si="18"/>
        <v>2.2833921919597504</v>
      </c>
      <c r="AO10" s="149">
        <v>22822</v>
      </c>
      <c r="AP10" s="664">
        <f t="shared" si="19"/>
        <v>7.941162559712435</v>
      </c>
      <c r="AQ10" s="149">
        <v>22922</v>
      </c>
      <c r="AR10" s="140">
        <f t="shared" si="20"/>
        <v>0.43817369205152923</v>
      </c>
    </row>
    <row r="11" spans="1:44" ht="19.5" customHeight="1">
      <c r="A11" s="148" t="s">
        <v>63</v>
      </c>
      <c r="B11" s="149">
        <v>2924</v>
      </c>
      <c r="C11" s="150">
        <v>3333</v>
      </c>
      <c r="D11" s="500">
        <f t="shared" si="9"/>
        <v>13.987688098495212</v>
      </c>
      <c r="E11" s="149">
        <v>4031</v>
      </c>
      <c r="F11" s="502">
        <f t="shared" si="10"/>
        <v>20.94209420942094</v>
      </c>
      <c r="G11" s="149">
        <v>3388</v>
      </c>
      <c r="H11" s="432">
        <f t="shared" si="11"/>
        <v>-15.951376829570826</v>
      </c>
      <c r="I11" s="149">
        <v>3416</v>
      </c>
      <c r="J11" s="432">
        <f t="shared" si="12"/>
        <v>0.8264462809917356</v>
      </c>
      <c r="K11" s="149">
        <v>3861</v>
      </c>
      <c r="L11" s="432">
        <f t="shared" si="13"/>
        <v>13.026932084309134</v>
      </c>
      <c r="M11" s="149">
        <v>4044</v>
      </c>
      <c r="N11" s="432">
        <f t="shared" si="14"/>
        <v>4.73970473970474</v>
      </c>
      <c r="O11" s="149">
        <v>5520</v>
      </c>
      <c r="P11" s="434">
        <f t="shared" si="15"/>
        <v>35.75667655786351</v>
      </c>
      <c r="Q11" s="149">
        <v>9191</v>
      </c>
      <c r="R11" s="434">
        <f t="shared" si="0"/>
        <v>66.5036231884058</v>
      </c>
      <c r="S11" s="149">
        <v>11805</v>
      </c>
      <c r="T11" s="434">
        <f t="shared" si="1"/>
        <v>28.44086606462844</v>
      </c>
      <c r="U11" s="149">
        <v>16120</v>
      </c>
      <c r="V11" s="434">
        <f t="shared" si="2"/>
        <v>36.55230834392207</v>
      </c>
      <c r="W11" s="149">
        <v>18005</v>
      </c>
      <c r="X11" s="434">
        <f t="shared" si="3"/>
        <v>11.693548387096774</v>
      </c>
      <c r="Y11" s="149">
        <v>17728</v>
      </c>
      <c r="Z11" s="434">
        <f t="shared" si="4"/>
        <v>-1.5384615384615385</v>
      </c>
      <c r="AA11" s="149">
        <v>18100</v>
      </c>
      <c r="AB11" s="434">
        <f t="shared" si="5"/>
        <v>2.098375451263538</v>
      </c>
      <c r="AC11" s="149">
        <v>19060</v>
      </c>
      <c r="AD11" s="434">
        <f t="shared" si="6"/>
        <v>5.303867403314917</v>
      </c>
      <c r="AE11" s="149">
        <v>19055</v>
      </c>
      <c r="AF11" s="434">
        <f t="shared" si="7"/>
        <v>-0.026232948583420776</v>
      </c>
      <c r="AG11" s="149">
        <v>19925</v>
      </c>
      <c r="AH11" s="434">
        <f t="shared" si="16"/>
        <v>4.565730779323012</v>
      </c>
      <c r="AI11" s="149">
        <v>20628</v>
      </c>
      <c r="AJ11" s="664">
        <f t="shared" si="17"/>
        <v>3.5282308657465498</v>
      </c>
      <c r="AK11" s="149">
        <v>20806</v>
      </c>
      <c r="AL11" s="433">
        <f t="shared" si="8"/>
        <v>0.8629047896063603</v>
      </c>
      <c r="AM11" s="149">
        <v>21106</v>
      </c>
      <c r="AN11" s="664">
        <f t="shared" si="18"/>
        <v>2.3172387046732594</v>
      </c>
      <c r="AO11" s="149">
        <v>22783</v>
      </c>
      <c r="AP11" s="664">
        <f t="shared" si="19"/>
        <v>7.9456078840140245</v>
      </c>
      <c r="AQ11" s="149">
        <v>22856</v>
      </c>
      <c r="AR11" s="140">
        <f t="shared" si="20"/>
        <v>0.32041434402844227</v>
      </c>
    </row>
    <row r="12" spans="1:44" ht="19.5" customHeight="1">
      <c r="A12" s="148" t="s">
        <v>64</v>
      </c>
      <c r="B12" s="149">
        <v>2938</v>
      </c>
      <c r="C12" s="150">
        <v>3337</v>
      </c>
      <c r="D12" s="500">
        <f t="shared" si="9"/>
        <v>13.580667120490128</v>
      </c>
      <c r="E12" s="149">
        <v>4029</v>
      </c>
      <c r="F12" s="502">
        <f t="shared" si="10"/>
        <v>20.7371890919988</v>
      </c>
      <c r="G12" s="149">
        <v>3360</v>
      </c>
      <c r="H12" s="432">
        <f t="shared" si="11"/>
        <v>-16.604616530156367</v>
      </c>
      <c r="I12" s="149">
        <v>3390</v>
      </c>
      <c r="J12" s="432">
        <f t="shared" si="12"/>
        <v>0.8928571428571428</v>
      </c>
      <c r="K12" s="149">
        <v>3852</v>
      </c>
      <c r="L12" s="432">
        <f t="shared" si="13"/>
        <v>13.628318584070797</v>
      </c>
      <c r="M12" s="149">
        <v>4077</v>
      </c>
      <c r="N12" s="432">
        <f t="shared" si="14"/>
        <v>5.841121495327103</v>
      </c>
      <c r="O12" s="149">
        <v>5580</v>
      </c>
      <c r="P12" s="434">
        <f t="shared" si="15"/>
        <v>35.39367181751288</v>
      </c>
      <c r="Q12" s="149">
        <v>9299</v>
      </c>
      <c r="R12" s="434">
        <f t="shared" si="0"/>
        <v>66.64874551971326</v>
      </c>
      <c r="S12" s="149">
        <v>11696</v>
      </c>
      <c r="T12" s="434">
        <f t="shared" si="1"/>
        <v>25.776965265082268</v>
      </c>
      <c r="U12" s="149">
        <v>16048</v>
      </c>
      <c r="V12" s="434">
        <f t="shared" si="2"/>
        <v>37.2093023255814</v>
      </c>
      <c r="W12" s="149">
        <v>17921</v>
      </c>
      <c r="X12" s="434">
        <f t="shared" si="3"/>
        <v>11.67123629112662</v>
      </c>
      <c r="Y12" s="149">
        <v>17542</v>
      </c>
      <c r="Z12" s="434">
        <f t="shared" si="4"/>
        <v>-2.1148373416662016</v>
      </c>
      <c r="AA12" s="149">
        <v>18062</v>
      </c>
      <c r="AB12" s="434">
        <f t="shared" si="5"/>
        <v>2.9643142173070345</v>
      </c>
      <c r="AC12" s="149">
        <v>19018</v>
      </c>
      <c r="AD12" s="434">
        <f t="shared" si="6"/>
        <v>5.29288007972539</v>
      </c>
      <c r="AE12" s="149">
        <v>18925</v>
      </c>
      <c r="AF12" s="434">
        <f t="shared" si="7"/>
        <v>-0.48901041118939953</v>
      </c>
      <c r="AG12" s="149">
        <v>19829</v>
      </c>
      <c r="AH12" s="434">
        <f t="shared" si="16"/>
        <v>4.776750330250991</v>
      </c>
      <c r="AI12" s="149">
        <v>20588</v>
      </c>
      <c r="AJ12" s="664">
        <f t="shared" si="17"/>
        <v>3.827727066417873</v>
      </c>
      <c r="AK12" s="149">
        <v>20687</v>
      </c>
      <c r="AL12" s="433">
        <f t="shared" si="8"/>
        <v>0.4808626384301535</v>
      </c>
      <c r="AM12" s="149">
        <v>21098</v>
      </c>
      <c r="AN12" s="664">
        <f t="shared" si="18"/>
        <v>2.477171167670488</v>
      </c>
      <c r="AO12" s="149">
        <v>22766</v>
      </c>
      <c r="AP12" s="664">
        <f t="shared" si="19"/>
        <v>7.905962650488198</v>
      </c>
      <c r="AQ12" s="149">
        <v>22803</v>
      </c>
      <c r="AR12" s="140">
        <f t="shared" si="20"/>
        <v>0.1625230607045594</v>
      </c>
    </row>
    <row r="13" spans="1:44" ht="19.5" customHeight="1">
      <c r="A13" s="148" t="s">
        <v>65</v>
      </c>
      <c r="B13" s="149">
        <v>2936</v>
      </c>
      <c r="C13" s="150">
        <v>3351</v>
      </c>
      <c r="D13" s="500">
        <f t="shared" si="9"/>
        <v>14.134877384196184</v>
      </c>
      <c r="E13" s="149">
        <v>4022</v>
      </c>
      <c r="F13" s="502">
        <f t="shared" si="10"/>
        <v>20.02387347060579</v>
      </c>
      <c r="G13" s="149">
        <v>3334</v>
      </c>
      <c r="H13" s="432">
        <f t="shared" si="11"/>
        <v>-17.105917454002984</v>
      </c>
      <c r="I13" s="149">
        <v>3379</v>
      </c>
      <c r="J13" s="432">
        <f t="shared" si="12"/>
        <v>1.349730053989202</v>
      </c>
      <c r="K13" s="149">
        <v>3834</v>
      </c>
      <c r="L13" s="432">
        <f t="shared" si="13"/>
        <v>13.465522343888725</v>
      </c>
      <c r="M13" s="149">
        <v>4065</v>
      </c>
      <c r="N13" s="432">
        <f t="shared" si="14"/>
        <v>6.025039123630673</v>
      </c>
      <c r="O13" s="149">
        <v>5598</v>
      </c>
      <c r="P13" s="434">
        <f t="shared" si="15"/>
        <v>37.269372693726936</v>
      </c>
      <c r="Q13" s="149">
        <v>9435</v>
      </c>
      <c r="R13" s="434">
        <f t="shared" si="0"/>
        <v>68.54233654876741</v>
      </c>
      <c r="S13" s="149">
        <v>11608</v>
      </c>
      <c r="T13" s="434">
        <f t="shared" si="1"/>
        <v>23.031266560678326</v>
      </c>
      <c r="U13" s="149">
        <v>15996</v>
      </c>
      <c r="V13" s="434">
        <f t="shared" si="2"/>
        <v>37.80151619572709</v>
      </c>
      <c r="W13" s="149">
        <v>17838</v>
      </c>
      <c r="X13" s="434">
        <f t="shared" si="3"/>
        <v>11.515378844711178</v>
      </c>
      <c r="Y13" s="149">
        <v>17414</v>
      </c>
      <c r="Z13" s="434">
        <f t="shared" si="4"/>
        <v>-2.376948088350712</v>
      </c>
      <c r="AA13" s="149">
        <v>17986</v>
      </c>
      <c r="AB13" s="434">
        <f t="shared" si="5"/>
        <v>3.284713448949121</v>
      </c>
      <c r="AC13" s="149">
        <v>18944</v>
      </c>
      <c r="AD13" s="434">
        <f t="shared" si="6"/>
        <v>5.3263649505170685</v>
      </c>
      <c r="AE13" s="149">
        <v>18352</v>
      </c>
      <c r="AF13" s="434">
        <f t="shared" si="7"/>
        <v>-3.125</v>
      </c>
      <c r="AG13" s="149">
        <v>19773</v>
      </c>
      <c r="AH13" s="434">
        <f t="shared" si="16"/>
        <v>7.743025283347864</v>
      </c>
      <c r="AI13" s="149">
        <v>20544</v>
      </c>
      <c r="AJ13" s="664">
        <f t="shared" si="17"/>
        <v>3.8992565619784556</v>
      </c>
      <c r="AK13" s="149">
        <v>20643</v>
      </c>
      <c r="AL13" s="433">
        <f t="shared" si="8"/>
        <v>0.48189252336448596</v>
      </c>
      <c r="AM13" s="149">
        <v>21340</v>
      </c>
      <c r="AN13" s="664">
        <f t="shared" si="18"/>
        <v>3.874610591900311</v>
      </c>
      <c r="AO13" s="149">
        <v>22577</v>
      </c>
      <c r="AP13" s="664">
        <f t="shared" si="19"/>
        <v>5.796626054358013</v>
      </c>
      <c r="AQ13" s="149">
        <v>22631</v>
      </c>
      <c r="AR13" s="140">
        <f t="shared" si="20"/>
        <v>0.23918146786552685</v>
      </c>
    </row>
    <row r="14" spans="1:44" ht="19.5" customHeight="1">
      <c r="A14" s="148" t="s">
        <v>66</v>
      </c>
      <c r="B14" s="149">
        <v>2945</v>
      </c>
      <c r="C14" s="150">
        <v>3354</v>
      </c>
      <c r="D14" s="500">
        <f t="shared" si="9"/>
        <v>13.887945670628183</v>
      </c>
      <c r="E14" s="149">
        <v>4000</v>
      </c>
      <c r="F14" s="502">
        <f t="shared" si="10"/>
        <v>19.260584376863445</v>
      </c>
      <c r="G14" s="149">
        <v>3296</v>
      </c>
      <c r="H14" s="432">
        <f t="shared" si="11"/>
        <v>-17.599999999999998</v>
      </c>
      <c r="I14" s="149">
        <v>3374</v>
      </c>
      <c r="J14" s="432">
        <f t="shared" si="12"/>
        <v>2.366504854368932</v>
      </c>
      <c r="K14" s="149">
        <v>3831</v>
      </c>
      <c r="L14" s="432">
        <f t="shared" si="13"/>
        <v>13.544754001185536</v>
      </c>
      <c r="M14" s="149">
        <v>4049</v>
      </c>
      <c r="N14" s="432">
        <f t="shared" si="14"/>
        <v>5.690420255807883</v>
      </c>
      <c r="O14" s="149">
        <v>5579</v>
      </c>
      <c r="P14" s="434">
        <f t="shared" si="15"/>
        <v>38.25635959496172</v>
      </c>
      <c r="Q14" s="149">
        <v>9461</v>
      </c>
      <c r="R14" s="434">
        <f t="shared" si="0"/>
        <v>69.58236243054311</v>
      </c>
      <c r="S14" s="149">
        <v>11545</v>
      </c>
      <c r="T14" s="434">
        <f t="shared" si="1"/>
        <v>22.027269844625305</v>
      </c>
      <c r="U14" s="149">
        <v>15943</v>
      </c>
      <c r="V14" s="434">
        <f t="shared" si="2"/>
        <v>38.09441316587267</v>
      </c>
      <c r="W14" s="149">
        <v>17858</v>
      </c>
      <c r="X14" s="434">
        <f t="shared" si="3"/>
        <v>12.011541115222983</v>
      </c>
      <c r="Y14" s="149">
        <v>17244</v>
      </c>
      <c r="Z14" s="434">
        <f t="shared" si="4"/>
        <v>-3.438234964721693</v>
      </c>
      <c r="AA14" s="149">
        <v>17929</v>
      </c>
      <c r="AB14" s="434">
        <f t="shared" si="5"/>
        <v>3.972396195778242</v>
      </c>
      <c r="AC14" s="149">
        <v>18799</v>
      </c>
      <c r="AD14" s="434">
        <f t="shared" si="6"/>
        <v>4.852473646048302</v>
      </c>
      <c r="AE14" s="149">
        <v>18344</v>
      </c>
      <c r="AF14" s="434">
        <f t="shared" si="7"/>
        <v>-2.420341507526996</v>
      </c>
      <c r="AG14" s="149">
        <v>19694</v>
      </c>
      <c r="AH14" s="434">
        <f t="shared" si="16"/>
        <v>7.359354557348452</v>
      </c>
      <c r="AI14" s="149">
        <v>20513</v>
      </c>
      <c r="AJ14" s="664">
        <f t="shared" si="17"/>
        <v>4.158626992992789</v>
      </c>
      <c r="AK14" s="149">
        <v>20594</v>
      </c>
      <c r="AL14" s="433">
        <f t="shared" si="8"/>
        <v>0.39487154487398235</v>
      </c>
      <c r="AM14" s="149">
        <v>21415</v>
      </c>
      <c r="AN14" s="664">
        <f t="shared" si="18"/>
        <v>4.397211524399162</v>
      </c>
      <c r="AO14" s="149">
        <v>22526</v>
      </c>
      <c r="AP14" s="664">
        <f t="shared" si="19"/>
        <v>5.187952369834228</v>
      </c>
      <c r="AQ14" s="149">
        <v>22548</v>
      </c>
      <c r="AR14" s="140">
        <f t="shared" si="20"/>
        <v>0.0976649205362692</v>
      </c>
    </row>
    <row r="15" spans="1:44" ht="19.5" customHeight="1">
      <c r="A15" s="148" t="s">
        <v>67</v>
      </c>
      <c r="B15" s="149">
        <v>3003</v>
      </c>
      <c r="C15" s="150">
        <v>3372</v>
      </c>
      <c r="D15" s="500">
        <f t="shared" si="9"/>
        <v>12.287712287712289</v>
      </c>
      <c r="E15" s="149">
        <v>3998</v>
      </c>
      <c r="F15" s="502">
        <f t="shared" si="10"/>
        <v>18.564650059311983</v>
      </c>
      <c r="G15" s="149">
        <v>3273</v>
      </c>
      <c r="H15" s="432">
        <f t="shared" si="11"/>
        <v>-18.13406703351676</v>
      </c>
      <c r="I15" s="149">
        <v>3522</v>
      </c>
      <c r="J15" s="432">
        <f t="shared" si="12"/>
        <v>7.6076993583868004</v>
      </c>
      <c r="K15" s="149">
        <v>3814</v>
      </c>
      <c r="L15" s="432">
        <f t="shared" si="13"/>
        <v>8.290743895513913</v>
      </c>
      <c r="M15" s="149">
        <v>4048</v>
      </c>
      <c r="N15" s="432">
        <f t="shared" si="14"/>
        <v>6.135291033036182</v>
      </c>
      <c r="O15" s="149">
        <v>5566</v>
      </c>
      <c r="P15" s="434">
        <f t="shared" si="15"/>
        <v>37.82114624505929</v>
      </c>
      <c r="Q15" s="128">
        <v>9506</v>
      </c>
      <c r="R15" s="434">
        <f t="shared" si="0"/>
        <v>70.78692058929214</v>
      </c>
      <c r="S15" s="149">
        <v>11593</v>
      </c>
      <c r="T15" s="434">
        <f t="shared" si="1"/>
        <v>21.954555017883443</v>
      </c>
      <c r="U15" s="149">
        <v>15884</v>
      </c>
      <c r="V15" s="434">
        <f t="shared" si="2"/>
        <v>37.01371517294919</v>
      </c>
      <c r="W15" s="149">
        <v>17834</v>
      </c>
      <c r="X15" s="434">
        <f t="shared" si="3"/>
        <v>12.276504658776128</v>
      </c>
      <c r="Y15" s="149">
        <v>17191</v>
      </c>
      <c r="Z15" s="434">
        <f t="shared" si="4"/>
        <v>-3.6054726926096223</v>
      </c>
      <c r="AA15" s="149">
        <v>17900</v>
      </c>
      <c r="AB15" s="434">
        <f t="shared" si="5"/>
        <v>4.124251061602001</v>
      </c>
      <c r="AC15" s="149">
        <v>18711</v>
      </c>
      <c r="AD15" s="434">
        <f t="shared" si="6"/>
        <v>4.5307262569832405</v>
      </c>
      <c r="AE15" s="149">
        <v>17995</v>
      </c>
      <c r="AF15" s="434">
        <f t="shared" si="7"/>
        <v>-3.826626048848271</v>
      </c>
      <c r="AG15" s="149">
        <v>19577</v>
      </c>
      <c r="AH15" s="434">
        <f t="shared" si="16"/>
        <v>8.791330925257016</v>
      </c>
      <c r="AI15" s="149">
        <v>20461</v>
      </c>
      <c r="AJ15" s="664">
        <f t="shared" si="17"/>
        <v>4.515502886039741</v>
      </c>
      <c r="AK15" s="149">
        <v>20498</v>
      </c>
      <c r="AL15" s="433">
        <f t="shared" si="8"/>
        <v>0.18083182640144665</v>
      </c>
      <c r="AM15" s="149">
        <v>21313</v>
      </c>
      <c r="AN15" s="664">
        <f t="shared" si="18"/>
        <v>4.164019353892772</v>
      </c>
      <c r="AO15" s="149">
        <v>22368</v>
      </c>
      <c r="AP15" s="664">
        <f t="shared" si="19"/>
        <v>4.950030497818233</v>
      </c>
      <c r="AQ15" s="149">
        <v>22308</v>
      </c>
      <c r="AR15" s="140">
        <f t="shared" si="20"/>
        <v>-0.26824034334763946</v>
      </c>
    </row>
    <row r="16" spans="1:44" ht="19.5" customHeight="1">
      <c r="A16" s="148" t="s">
        <v>68</v>
      </c>
      <c r="B16" s="149">
        <v>3013</v>
      </c>
      <c r="C16" s="150">
        <v>3412</v>
      </c>
      <c r="D16" s="500">
        <f t="shared" si="9"/>
        <v>13.242615333554596</v>
      </c>
      <c r="E16" s="149">
        <v>3928</v>
      </c>
      <c r="F16" s="502">
        <f t="shared" si="10"/>
        <v>15.123094958968347</v>
      </c>
      <c r="G16" s="149">
        <v>3246</v>
      </c>
      <c r="H16" s="432">
        <f t="shared" si="11"/>
        <v>-17.362525458248474</v>
      </c>
      <c r="I16" s="149">
        <v>3502</v>
      </c>
      <c r="J16" s="432">
        <f t="shared" si="12"/>
        <v>7.8866296980899575</v>
      </c>
      <c r="K16" s="149">
        <v>3824</v>
      </c>
      <c r="L16" s="432">
        <f t="shared" si="13"/>
        <v>9.194745859508851</v>
      </c>
      <c r="M16" s="149">
        <v>4036</v>
      </c>
      <c r="N16" s="432">
        <f t="shared" si="14"/>
        <v>5.543933054393305</v>
      </c>
      <c r="O16" s="149">
        <v>5569</v>
      </c>
      <c r="P16" s="434">
        <f t="shared" si="15"/>
        <v>37.908820614469775</v>
      </c>
      <c r="Q16" s="149">
        <v>9536</v>
      </c>
      <c r="R16" s="434">
        <f t="shared" si="0"/>
        <v>71.23361465254085</v>
      </c>
      <c r="S16" s="149">
        <v>11618</v>
      </c>
      <c r="T16" s="434">
        <f t="shared" si="1"/>
        <v>21.83305369127517</v>
      </c>
      <c r="U16" s="149">
        <v>15835</v>
      </c>
      <c r="V16" s="434">
        <f t="shared" si="2"/>
        <v>36.29712515062833</v>
      </c>
      <c r="W16" s="149">
        <v>17788</v>
      </c>
      <c r="X16" s="434">
        <f t="shared" si="3"/>
        <v>12.333438585412061</v>
      </c>
      <c r="Y16" s="149">
        <v>17130</v>
      </c>
      <c r="Z16" s="434">
        <f t="shared" si="4"/>
        <v>-3.6991230042725434</v>
      </c>
      <c r="AA16" s="149">
        <v>17811</v>
      </c>
      <c r="AB16" s="434">
        <f t="shared" si="5"/>
        <v>3.9754816112084064</v>
      </c>
      <c r="AC16" s="149">
        <v>18647</v>
      </c>
      <c r="AD16" s="434">
        <f t="shared" si="6"/>
        <v>4.693728594688676</v>
      </c>
      <c r="AE16" s="149">
        <v>17809</v>
      </c>
      <c r="AF16" s="434">
        <f t="shared" si="7"/>
        <v>-4.494020485869041</v>
      </c>
      <c r="AG16" s="149">
        <v>19506</v>
      </c>
      <c r="AH16" s="433">
        <f t="shared" si="16"/>
        <v>9.528889887135717</v>
      </c>
      <c r="AI16" s="149">
        <v>20475</v>
      </c>
      <c r="AJ16" s="664">
        <f t="shared" si="17"/>
        <v>4.9677022454629345</v>
      </c>
      <c r="AK16" s="149">
        <v>20456</v>
      </c>
      <c r="AL16" s="433">
        <f t="shared" si="8"/>
        <v>-0.0927960927960928</v>
      </c>
      <c r="AM16" s="149">
        <v>21206</v>
      </c>
      <c r="AN16" s="664">
        <f t="shared" si="18"/>
        <v>3.5702075702075704</v>
      </c>
      <c r="AO16" s="149">
        <v>22091</v>
      </c>
      <c r="AP16" s="664">
        <f t="shared" si="19"/>
        <v>4.173347165896445</v>
      </c>
      <c r="AQ16" s="149">
        <v>22112</v>
      </c>
      <c r="AR16" s="140">
        <f t="shared" si="20"/>
        <v>0.09506133719614322</v>
      </c>
    </row>
    <row r="17" spans="1:44" ht="19.5" customHeight="1">
      <c r="A17" s="148" t="s">
        <v>69</v>
      </c>
      <c r="B17" s="149">
        <v>3015</v>
      </c>
      <c r="C17" s="150">
        <v>3417</v>
      </c>
      <c r="D17" s="500">
        <f t="shared" si="9"/>
        <v>13.333333333333334</v>
      </c>
      <c r="E17" s="149">
        <v>3910</v>
      </c>
      <c r="F17" s="502">
        <f t="shared" si="10"/>
        <v>14.427860696517413</v>
      </c>
      <c r="G17" s="149">
        <v>3225</v>
      </c>
      <c r="H17" s="432">
        <f t="shared" si="11"/>
        <v>-17.51918158567775</v>
      </c>
      <c r="I17" s="149">
        <v>3482</v>
      </c>
      <c r="J17" s="432">
        <f t="shared" si="12"/>
        <v>7.9689922480620154</v>
      </c>
      <c r="K17" s="149">
        <v>3816</v>
      </c>
      <c r="L17" s="432">
        <f t="shared" si="13"/>
        <v>9.592188397472718</v>
      </c>
      <c r="M17" s="149">
        <v>4026</v>
      </c>
      <c r="N17" s="432">
        <f t="shared" si="14"/>
        <v>5.50314465408805</v>
      </c>
      <c r="O17" s="149">
        <v>5776</v>
      </c>
      <c r="P17" s="434">
        <f t="shared" si="15"/>
        <v>38.32588176850472</v>
      </c>
      <c r="Q17" s="149">
        <v>9620</v>
      </c>
      <c r="R17" s="434">
        <f t="shared" si="0"/>
        <v>66.55124653739612</v>
      </c>
      <c r="S17" s="149">
        <v>11608</v>
      </c>
      <c r="T17" s="434">
        <f t="shared" si="1"/>
        <v>20.665280665280665</v>
      </c>
      <c r="U17" s="149">
        <v>15788</v>
      </c>
      <c r="V17" s="434">
        <f t="shared" si="2"/>
        <v>36.00964851826326</v>
      </c>
      <c r="W17" s="149">
        <v>17738</v>
      </c>
      <c r="X17" s="434">
        <f t="shared" si="3"/>
        <v>12.35115277425893</v>
      </c>
      <c r="Y17" s="149">
        <v>17264</v>
      </c>
      <c r="Z17" s="434">
        <f t="shared" si="4"/>
        <v>-2.672229112639531</v>
      </c>
      <c r="AA17" s="149">
        <v>17774</v>
      </c>
      <c r="AB17" s="434">
        <f t="shared" si="5"/>
        <v>2.9541241890639482</v>
      </c>
      <c r="AC17" s="149">
        <v>18473</v>
      </c>
      <c r="AD17" s="434">
        <f t="shared" si="6"/>
        <v>3.932710701023968</v>
      </c>
      <c r="AE17" s="149">
        <v>17702</v>
      </c>
      <c r="AF17" s="434">
        <f t="shared" si="7"/>
        <v>-4.173658853461809</v>
      </c>
      <c r="AG17" s="149">
        <v>19447</v>
      </c>
      <c r="AH17" s="632">
        <f t="shared" si="16"/>
        <v>9.857643204157721</v>
      </c>
      <c r="AI17" s="149">
        <v>20213</v>
      </c>
      <c r="AJ17" s="632">
        <f t="shared" si="17"/>
        <v>3.93891088599784</v>
      </c>
      <c r="AK17" s="149">
        <v>20465</v>
      </c>
      <c r="AL17" s="433">
        <f t="shared" si="8"/>
        <v>1.2467224063721367</v>
      </c>
      <c r="AM17" s="149">
        <v>21030</v>
      </c>
      <c r="AN17" s="664">
        <f t="shared" si="18"/>
        <v>4.04195319843665</v>
      </c>
      <c r="AO17" s="149">
        <v>21993</v>
      </c>
      <c r="AP17" s="664">
        <f t="shared" si="19"/>
        <v>4.579172610556348</v>
      </c>
      <c r="AQ17" s="149">
        <v>21554</v>
      </c>
      <c r="AR17" s="140">
        <f t="shared" si="20"/>
        <v>-1.9960896648933752</v>
      </c>
    </row>
    <row r="18" spans="1:44" ht="19.5" customHeight="1" thickBot="1">
      <c r="A18" s="504" t="s">
        <v>83</v>
      </c>
      <c r="B18" s="505">
        <f>SUM(B6:B17)</f>
        <v>34944</v>
      </c>
      <c r="C18" s="506">
        <f>SUM(C6:C17)</f>
        <v>39951</v>
      </c>
      <c r="D18" s="507">
        <f>(C18-B18)/B18*100</f>
        <v>14.32864010989011</v>
      </c>
      <c r="E18" s="505">
        <f>SUM(E6:E17)</f>
        <v>46860</v>
      </c>
      <c r="F18" s="508">
        <f>(E18-C18)/C18*100</f>
        <v>17.2936847638357</v>
      </c>
      <c r="G18" s="505">
        <f>SUM(G6:G17)</f>
        <v>41645</v>
      </c>
      <c r="H18" s="509">
        <f>(G18-E18)/E18*100</f>
        <v>-11.128894579598805</v>
      </c>
      <c r="I18" s="505">
        <f>SUM(I6:I17)</f>
        <v>40683</v>
      </c>
      <c r="J18" s="509">
        <f>(I18-G18)/G18*100</f>
        <v>-2.3100012006243245</v>
      </c>
      <c r="K18" s="505">
        <f>SUM(K6:K17)</f>
        <v>45646</v>
      </c>
      <c r="L18" s="509">
        <f>(K18-I18)/I18*100</f>
        <v>12.199198682496375</v>
      </c>
      <c r="M18" s="505">
        <f>SUM(M6:M17)</f>
        <v>48163</v>
      </c>
      <c r="N18" s="509">
        <f>(M18-K18)/K18*100</f>
        <v>5.514174297857425</v>
      </c>
      <c r="O18" s="505">
        <f>SUM(O6:O17)</f>
        <v>63651</v>
      </c>
      <c r="P18" s="510">
        <f>(O18-M18)/M18*100</f>
        <v>32.15746527417312</v>
      </c>
      <c r="Q18" s="505">
        <f>SUM(Q6:Q17)</f>
        <v>105448</v>
      </c>
      <c r="R18" s="510">
        <f t="shared" si="0"/>
        <v>65.66589684372595</v>
      </c>
      <c r="S18" s="505">
        <f>SUM(S6:S17)</f>
        <v>136529</v>
      </c>
      <c r="T18" s="510">
        <f t="shared" si="1"/>
        <v>29.475191563614295</v>
      </c>
      <c r="U18" s="505">
        <f>SUM(U6:U17)</f>
        <v>183501</v>
      </c>
      <c r="V18" s="510">
        <f t="shared" si="2"/>
        <v>34.40441224941221</v>
      </c>
      <c r="W18" s="505">
        <f>SUM(W6:W17)</f>
        <v>211540</v>
      </c>
      <c r="X18" s="510">
        <f t="shared" si="3"/>
        <v>15.28002572193067</v>
      </c>
      <c r="Y18" s="505">
        <f>SUM(Y6:Y17)</f>
        <v>211823</v>
      </c>
      <c r="Z18" s="510">
        <f t="shared" si="4"/>
        <v>0.13378084523021652</v>
      </c>
      <c r="AA18" s="505">
        <f>SUM(AA6:AA17)</f>
        <v>214856</v>
      </c>
      <c r="AB18" s="510">
        <f t="shared" si="5"/>
        <v>1.431855841905742</v>
      </c>
      <c r="AC18" s="505">
        <f>SUM(AC6:AC17)</f>
        <v>224765</v>
      </c>
      <c r="AD18" s="510">
        <f t="shared" si="6"/>
        <v>4.611926127266634</v>
      </c>
      <c r="AE18" s="505">
        <f>SUM(AE6:AE17)</f>
        <v>225288</v>
      </c>
      <c r="AF18" s="510">
        <f t="shared" si="7"/>
        <v>0.23268747358352057</v>
      </c>
      <c r="AG18" s="505">
        <f>SUM(AG6:AG17)</f>
        <v>233189</v>
      </c>
      <c r="AH18" s="510">
        <f>(AG18-AE18)/AE18*100</f>
        <v>3.507066510422215</v>
      </c>
      <c r="AI18" s="505">
        <f>SUM(AI6:AI17)</f>
        <v>244463</v>
      </c>
      <c r="AJ18" s="510">
        <f t="shared" si="17"/>
        <v>4.834704896028543</v>
      </c>
      <c r="AK18" s="505">
        <f>SUM(AK6:AK17)</f>
        <v>246691</v>
      </c>
      <c r="AL18" s="519">
        <f t="shared" si="8"/>
        <v>0.9113853630201707</v>
      </c>
      <c r="AM18" s="523">
        <f>SUM(AM6:AM17)</f>
        <v>252807</v>
      </c>
      <c r="AN18" s="519">
        <f t="shared" si="18"/>
        <v>3.413195452890622</v>
      </c>
      <c r="AO18" s="523">
        <f>SUM(AO6:AO17)</f>
        <v>267332</v>
      </c>
      <c r="AP18" s="519">
        <f>(AO18-AM18)/AM18*100</f>
        <v>5.745489642296297</v>
      </c>
      <c r="AQ18" s="523">
        <v>269558</v>
      </c>
      <c r="AR18" s="511">
        <f>(AQ18-AO18)/AO18*100</f>
        <v>0.8326724821570183</v>
      </c>
    </row>
    <row r="19" spans="1:44" ht="14.25" customHeight="1" thickTop="1">
      <c r="A19" s="867"/>
      <c r="B19" s="867"/>
      <c r="C19" s="867"/>
      <c r="D19" s="867"/>
      <c r="E19" s="867"/>
      <c r="F19" s="867"/>
      <c r="G19" s="867"/>
      <c r="H19" s="867"/>
      <c r="I19" s="867"/>
      <c r="J19" s="867"/>
      <c r="K19" s="867"/>
      <c r="L19" s="867"/>
      <c r="M19" s="867"/>
      <c r="N19" s="867"/>
      <c r="O19" s="867"/>
      <c r="P19" s="867"/>
      <c r="Q19" s="867"/>
      <c r="R19" s="867"/>
      <c r="S19" s="867"/>
      <c r="T19" s="867"/>
      <c r="U19" s="867"/>
      <c r="V19" s="867"/>
      <c r="W19" s="867"/>
      <c r="X19" s="867"/>
      <c r="Y19" s="867"/>
      <c r="Z19" s="867"/>
      <c r="AA19" s="867"/>
      <c r="AB19" s="867"/>
      <c r="AC19" s="867"/>
      <c r="AD19" s="867"/>
      <c r="AE19" s="867"/>
      <c r="AF19" s="867"/>
      <c r="AG19" s="867"/>
      <c r="AH19" s="867"/>
      <c r="AI19" s="867"/>
      <c r="AJ19" s="867"/>
      <c r="AK19" s="867"/>
      <c r="AL19" s="867"/>
      <c r="AM19" s="867"/>
      <c r="AN19" s="867"/>
      <c r="AO19" s="867"/>
      <c r="AP19" s="867"/>
      <c r="AQ19" s="867"/>
      <c r="AR19" s="867"/>
    </row>
    <row r="20" spans="1:8" s="119" customFormat="1" ht="14.25" customHeight="1">
      <c r="A20" s="851" t="s">
        <v>249</v>
      </c>
      <c r="B20" s="851"/>
      <c r="C20" s="851"/>
      <c r="D20" s="851"/>
      <c r="E20" s="851"/>
      <c r="F20" s="851"/>
      <c r="G20" s="851"/>
      <c r="H20" s="131"/>
    </row>
    <row r="21" spans="1:8" s="119" customFormat="1" ht="14.25" customHeight="1">
      <c r="A21" s="866" t="s">
        <v>426</v>
      </c>
      <c r="B21" s="866"/>
      <c r="C21" s="866"/>
      <c r="D21" s="866"/>
      <c r="E21" s="866"/>
      <c r="F21" s="866"/>
      <c r="G21" s="866"/>
      <c r="H21" s="133"/>
    </row>
    <row r="22" spans="1:14" ht="14.25" customHeight="1">
      <c r="A22" s="850" t="s">
        <v>417</v>
      </c>
      <c r="B22" s="850"/>
      <c r="C22" s="850"/>
      <c r="D22" s="850"/>
      <c r="E22" s="850"/>
      <c r="F22" s="850"/>
      <c r="G22" s="850"/>
      <c r="H22" s="850"/>
      <c r="I22" s="850"/>
      <c r="J22" s="438"/>
      <c r="K22" s="438"/>
      <c r="L22" s="438"/>
      <c r="M22" s="438"/>
      <c r="N22" s="438"/>
    </row>
    <row r="23" spans="1:16" s="119" customFormat="1" ht="14.25" customHeight="1">
      <c r="A23" s="849" t="s">
        <v>360</v>
      </c>
      <c r="B23" s="849"/>
      <c r="C23" s="849"/>
      <c r="D23" s="849"/>
      <c r="E23" s="849"/>
      <c r="F23" s="849"/>
      <c r="G23" s="849"/>
      <c r="H23" s="849"/>
      <c r="I23" s="849"/>
      <c r="J23"/>
      <c r="K23"/>
      <c r="L23"/>
      <c r="M23"/>
      <c r="N23" s="133"/>
      <c r="O23" s="133"/>
      <c r="P23" s="133"/>
    </row>
    <row r="24" spans="1:16" s="119" customFormat="1" ht="12.75">
      <c r="A24" s="132"/>
      <c r="B24" s="133"/>
      <c r="F24" s="133"/>
      <c r="G24" s="133"/>
      <c r="H24"/>
      <c r="I24"/>
      <c r="J24"/>
      <c r="K24"/>
      <c r="L24"/>
      <c r="M24"/>
      <c r="N24" s="133"/>
      <c r="O24" s="133"/>
      <c r="P24" s="133"/>
    </row>
    <row r="25" spans="1:15" s="119" customFormat="1" ht="12.75">
      <c r="A25" s="132"/>
      <c r="B25" s="133"/>
      <c r="F25" s="133"/>
      <c r="G25" s="133"/>
      <c r="H25"/>
      <c r="I25"/>
      <c r="J25"/>
      <c r="K25"/>
      <c r="L25"/>
      <c r="M25"/>
      <c r="N25" s="760" t="s">
        <v>34</v>
      </c>
      <c r="O25" s="760"/>
    </row>
    <row r="26" s="119" customFormat="1" ht="18.75" customHeight="1">
      <c r="J26" s="142"/>
    </row>
    <row r="27" spans="2:16" s="119" customFormat="1" ht="12.75">
      <c r="B27" s="7"/>
      <c r="N27"/>
      <c r="O27"/>
      <c r="P27"/>
    </row>
    <row r="34" ht="12.75">
      <c r="Q34" s="677">
        <v>20866</v>
      </c>
    </row>
    <row r="35" ht="12.75">
      <c r="Q35" s="677">
        <v>20797</v>
      </c>
    </row>
    <row r="36" ht="12.75">
      <c r="Q36" s="677">
        <v>22880</v>
      </c>
    </row>
    <row r="37" ht="12.75">
      <c r="Q37" s="677">
        <v>22863</v>
      </c>
    </row>
    <row r="38" ht="12.75">
      <c r="Q38" s="678">
        <v>22822</v>
      </c>
    </row>
    <row r="39" ht="12.75">
      <c r="Q39" s="677">
        <v>22783</v>
      </c>
    </row>
    <row r="40" ht="12.75">
      <c r="Q40" s="677">
        <v>22766</v>
      </c>
    </row>
    <row r="41" ht="12.75">
      <c r="Q41" s="677">
        <v>22577</v>
      </c>
    </row>
    <row r="42" ht="12.75">
      <c r="Q42" s="677">
        <v>22526</v>
      </c>
    </row>
    <row r="43" ht="12.75">
      <c r="Q43" s="677">
        <v>22368</v>
      </c>
    </row>
    <row r="44" ht="12.75">
      <c r="Q44" s="677">
        <v>22091</v>
      </c>
    </row>
    <row r="45" ht="12.75">
      <c r="Q45" s="679">
        <v>21993</v>
      </c>
    </row>
  </sheetData>
  <sheetProtection/>
  <mergeCells count="10">
    <mergeCell ref="A23:I23"/>
    <mergeCell ref="A2:AR2"/>
    <mergeCell ref="A3:AR3"/>
    <mergeCell ref="B4:AR4"/>
    <mergeCell ref="N25:O25"/>
    <mergeCell ref="A4:A5"/>
    <mergeCell ref="A20:G20"/>
    <mergeCell ref="A21:G21"/>
    <mergeCell ref="A22:I22"/>
    <mergeCell ref="A19:AR19"/>
  </mergeCells>
  <hyperlinks>
    <hyperlink ref="A1" r:id="rId1" display="http://kayham.erciyes.edu.tr/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R48"/>
  <sheetViews>
    <sheetView zoomScalePageLayoutView="0" workbookViewId="0" topLeftCell="A1">
      <selection activeCell="A2" sqref="A2:AR2"/>
    </sheetView>
  </sheetViews>
  <sheetFormatPr defaultColWidth="9.140625" defaultRowHeight="12.75"/>
  <cols>
    <col min="1" max="1" width="14.140625" style="0" customWidth="1"/>
    <col min="2" max="44" width="9.7109375" style="0" customWidth="1"/>
  </cols>
  <sheetData>
    <row r="1" spans="1:44" s="76" customFormat="1" ht="15.75" thickBot="1">
      <c r="A1" s="561" t="s">
        <v>41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O1" s="145"/>
      <c r="Q1" s="145"/>
      <c r="S1" s="145"/>
      <c r="U1" s="145"/>
      <c r="AR1" s="437" t="s">
        <v>42</v>
      </c>
    </row>
    <row r="2" spans="1:44" ht="23.25" customHeight="1" thickBot="1" thickTop="1">
      <c r="A2" s="863" t="s">
        <v>73</v>
      </c>
      <c r="B2" s="864"/>
      <c r="C2" s="864"/>
      <c r="D2" s="864"/>
      <c r="E2" s="864"/>
      <c r="F2" s="864"/>
      <c r="G2" s="864"/>
      <c r="H2" s="864"/>
      <c r="I2" s="864"/>
      <c r="J2" s="864"/>
      <c r="K2" s="864"/>
      <c r="L2" s="864"/>
      <c r="M2" s="864"/>
      <c r="N2" s="864"/>
      <c r="O2" s="864"/>
      <c r="P2" s="864"/>
      <c r="Q2" s="864"/>
      <c r="R2" s="864"/>
      <c r="S2" s="864"/>
      <c r="T2" s="864"/>
      <c r="U2" s="864"/>
      <c r="V2" s="864"/>
      <c r="W2" s="864"/>
      <c r="X2" s="864"/>
      <c r="Y2" s="864"/>
      <c r="Z2" s="864"/>
      <c r="AA2" s="864"/>
      <c r="AB2" s="864"/>
      <c r="AC2" s="864"/>
      <c r="AD2" s="864"/>
      <c r="AE2" s="864"/>
      <c r="AF2" s="864"/>
      <c r="AG2" s="864"/>
      <c r="AH2" s="864"/>
      <c r="AI2" s="864"/>
      <c r="AJ2" s="864"/>
      <c r="AK2" s="864"/>
      <c r="AL2" s="864"/>
      <c r="AM2" s="864"/>
      <c r="AN2" s="864"/>
      <c r="AO2" s="864"/>
      <c r="AP2" s="864"/>
      <c r="AQ2" s="864"/>
      <c r="AR2" s="865"/>
    </row>
    <row r="3" spans="1:44" ht="35.25" customHeight="1" thickBot="1">
      <c r="A3" s="856" t="s">
        <v>420</v>
      </c>
      <c r="B3" s="857"/>
      <c r="C3" s="857"/>
      <c r="D3" s="857"/>
      <c r="E3" s="857"/>
      <c r="F3" s="857"/>
      <c r="G3" s="857"/>
      <c r="H3" s="857"/>
      <c r="I3" s="857"/>
      <c r="J3" s="857"/>
      <c r="K3" s="857"/>
      <c r="L3" s="857"/>
      <c r="M3" s="857"/>
      <c r="N3" s="857"/>
      <c r="O3" s="857"/>
      <c r="P3" s="857"/>
      <c r="Q3" s="857"/>
      <c r="R3" s="857"/>
      <c r="S3" s="857"/>
      <c r="T3" s="857"/>
      <c r="U3" s="857"/>
      <c r="V3" s="857"/>
      <c r="W3" s="857"/>
      <c r="X3" s="857"/>
      <c r="Y3" s="857"/>
      <c r="Z3" s="857"/>
      <c r="AA3" s="857"/>
      <c r="AB3" s="857"/>
      <c r="AC3" s="857"/>
      <c r="AD3" s="857"/>
      <c r="AE3" s="857"/>
      <c r="AF3" s="857"/>
      <c r="AG3" s="857"/>
      <c r="AH3" s="857"/>
      <c r="AI3" s="857"/>
      <c r="AJ3" s="857"/>
      <c r="AK3" s="857"/>
      <c r="AL3" s="857"/>
      <c r="AM3" s="857"/>
      <c r="AN3" s="857"/>
      <c r="AO3" s="857"/>
      <c r="AP3" s="857"/>
      <c r="AQ3" s="857"/>
      <c r="AR3" s="858"/>
    </row>
    <row r="4" spans="1:44" ht="27" customHeight="1" thickBot="1">
      <c r="A4" s="774" t="s">
        <v>32</v>
      </c>
      <c r="B4" s="859" t="s">
        <v>31</v>
      </c>
      <c r="C4" s="860"/>
      <c r="D4" s="860"/>
      <c r="E4" s="860"/>
      <c r="F4" s="860"/>
      <c r="G4" s="860"/>
      <c r="H4" s="860"/>
      <c r="I4" s="860"/>
      <c r="J4" s="860"/>
      <c r="K4" s="860"/>
      <c r="L4" s="860"/>
      <c r="M4" s="860"/>
      <c r="N4" s="860"/>
      <c r="O4" s="860"/>
      <c r="P4" s="860"/>
      <c r="Q4" s="860"/>
      <c r="R4" s="860"/>
      <c r="S4" s="860"/>
      <c r="T4" s="860"/>
      <c r="U4" s="860"/>
      <c r="V4" s="860"/>
      <c r="W4" s="860"/>
      <c r="X4" s="860"/>
      <c r="Y4" s="860"/>
      <c r="Z4" s="860"/>
      <c r="AA4" s="860"/>
      <c r="AB4" s="860"/>
      <c r="AC4" s="860"/>
      <c r="AD4" s="860"/>
      <c r="AE4" s="860"/>
      <c r="AF4" s="860"/>
      <c r="AG4" s="860"/>
      <c r="AH4" s="860"/>
      <c r="AI4" s="860"/>
      <c r="AJ4" s="860"/>
      <c r="AK4" s="860"/>
      <c r="AL4" s="860"/>
      <c r="AM4" s="860"/>
      <c r="AN4" s="860"/>
      <c r="AO4" s="860"/>
      <c r="AP4" s="860"/>
      <c r="AQ4" s="860"/>
      <c r="AR4" s="861"/>
    </row>
    <row r="5" spans="1:44" ht="53.25" customHeight="1" thickBot="1">
      <c r="A5" s="774"/>
      <c r="B5" s="420">
        <v>2002</v>
      </c>
      <c r="C5" s="152">
        <v>2003</v>
      </c>
      <c r="D5" s="451" t="s">
        <v>281</v>
      </c>
      <c r="E5" s="420">
        <v>2004</v>
      </c>
      <c r="F5" s="451" t="s">
        <v>280</v>
      </c>
      <c r="G5" s="420">
        <v>2005</v>
      </c>
      <c r="H5" s="451" t="s">
        <v>279</v>
      </c>
      <c r="I5" s="420">
        <v>2006</v>
      </c>
      <c r="J5" s="451" t="s">
        <v>278</v>
      </c>
      <c r="K5" s="420">
        <v>2007</v>
      </c>
      <c r="L5" s="451" t="s">
        <v>277</v>
      </c>
      <c r="M5" s="420">
        <v>2008</v>
      </c>
      <c r="N5" s="439" t="s">
        <v>276</v>
      </c>
      <c r="O5" s="420">
        <v>2009</v>
      </c>
      <c r="P5" s="439" t="s">
        <v>269</v>
      </c>
      <c r="Q5" s="153">
        <v>2010</v>
      </c>
      <c r="R5" s="423" t="s">
        <v>268</v>
      </c>
      <c r="S5" s="153">
        <v>2011</v>
      </c>
      <c r="T5" s="496" t="s">
        <v>267</v>
      </c>
      <c r="U5" s="452">
        <v>2012</v>
      </c>
      <c r="V5" s="423" t="s">
        <v>266</v>
      </c>
      <c r="W5" s="153">
        <v>2013</v>
      </c>
      <c r="X5" s="423" t="s">
        <v>265</v>
      </c>
      <c r="Y5" s="153">
        <v>2014</v>
      </c>
      <c r="Z5" s="496" t="s">
        <v>264</v>
      </c>
      <c r="AA5" s="153">
        <v>2015</v>
      </c>
      <c r="AB5" s="496" t="s">
        <v>321</v>
      </c>
      <c r="AC5" s="153">
        <v>2016</v>
      </c>
      <c r="AD5" s="496" t="s">
        <v>334</v>
      </c>
      <c r="AE5" s="153">
        <v>2017</v>
      </c>
      <c r="AF5" s="496" t="s">
        <v>336</v>
      </c>
      <c r="AG5" s="153">
        <v>2018</v>
      </c>
      <c r="AH5" s="496" t="s">
        <v>337</v>
      </c>
      <c r="AI5" s="153">
        <v>2019</v>
      </c>
      <c r="AJ5" s="496" t="s">
        <v>346</v>
      </c>
      <c r="AK5" s="153">
        <v>2020</v>
      </c>
      <c r="AL5" s="496" t="s">
        <v>350</v>
      </c>
      <c r="AM5" s="452">
        <v>2021</v>
      </c>
      <c r="AN5" s="496" t="s">
        <v>359</v>
      </c>
      <c r="AO5" s="452">
        <v>2022</v>
      </c>
      <c r="AP5" s="496" t="s">
        <v>398</v>
      </c>
      <c r="AQ5" s="452">
        <v>2023</v>
      </c>
      <c r="AR5" s="154" t="s">
        <v>415</v>
      </c>
    </row>
    <row r="6" spans="1:44" ht="19.5" customHeight="1">
      <c r="A6" s="513" t="s">
        <v>58</v>
      </c>
      <c r="B6" s="440">
        <v>8976</v>
      </c>
      <c r="C6" s="441">
        <v>8826</v>
      </c>
      <c r="D6" s="442">
        <f>(C6-B6)/B6*100</f>
        <v>-1.6711229946524064</v>
      </c>
      <c r="E6" s="440">
        <v>8894</v>
      </c>
      <c r="F6" s="443">
        <f>(E6-C6)/C6*100</f>
        <v>0.7704509404033537</v>
      </c>
      <c r="G6" s="440">
        <v>8375</v>
      </c>
      <c r="H6" s="444">
        <f>(G6-E6)/E6*100</f>
        <v>-5.835394648077355</v>
      </c>
      <c r="I6" s="440">
        <v>8186</v>
      </c>
      <c r="J6" s="444">
        <f>(I6-G6)/G6*100</f>
        <v>-2.256716417910448</v>
      </c>
      <c r="K6" s="440">
        <v>7878</v>
      </c>
      <c r="L6" s="444">
        <f>(K6-I6)/I6*100</f>
        <v>-3.7625213779623747</v>
      </c>
      <c r="M6" s="440">
        <v>7869</v>
      </c>
      <c r="N6" s="444">
        <f>(M6-K6)/K6*100</f>
        <v>-0.11424219345011424</v>
      </c>
      <c r="O6" s="440">
        <v>7594</v>
      </c>
      <c r="P6" s="444">
        <f>(O6-M6)/M6*100</f>
        <v>-3.4947261405515317</v>
      </c>
      <c r="Q6" s="147">
        <v>7361</v>
      </c>
      <c r="R6" s="424">
        <f aca="true" t="shared" si="0" ref="R6:R18">(Q6-O6)/O6*100</f>
        <v>-3.068211746115354</v>
      </c>
      <c r="S6" s="147">
        <v>7292</v>
      </c>
      <c r="T6" s="424">
        <f aca="true" t="shared" si="1" ref="T6:T18">(S6-Q6)/Q6*100</f>
        <v>-0.9373726395870126</v>
      </c>
      <c r="U6" s="147">
        <v>7150</v>
      </c>
      <c r="V6" s="424">
        <f aca="true" t="shared" si="2" ref="V6:AF18">(U6-S6)/S6*100</f>
        <v>-1.9473395501919912</v>
      </c>
      <c r="W6" s="147">
        <v>6932</v>
      </c>
      <c r="X6" s="424">
        <f t="shared" si="2"/>
        <v>-3.0489510489510487</v>
      </c>
      <c r="Y6" s="147">
        <v>7223</v>
      </c>
      <c r="Z6" s="424">
        <f t="shared" si="2"/>
        <v>4.197922677437969</v>
      </c>
      <c r="AA6" s="147">
        <v>7388</v>
      </c>
      <c r="AB6" s="424">
        <f t="shared" si="2"/>
        <v>2.284369375605704</v>
      </c>
      <c r="AC6" s="147">
        <v>7554</v>
      </c>
      <c r="AD6" s="424">
        <f t="shared" si="2"/>
        <v>2.2468868435300484</v>
      </c>
      <c r="AE6" s="147">
        <v>7714</v>
      </c>
      <c r="AF6" s="424">
        <f t="shared" si="2"/>
        <v>2.1180831347630393</v>
      </c>
      <c r="AG6" s="147">
        <v>7848</v>
      </c>
      <c r="AH6" s="424">
        <f>(AG6-AE6)/AE6*100</f>
        <v>1.7371013741249677</v>
      </c>
      <c r="AI6" s="147">
        <v>7777</v>
      </c>
      <c r="AJ6" s="433">
        <f>(AI6-AG6)/AG6*100</f>
        <v>-0.9046890927624873</v>
      </c>
      <c r="AK6" s="147">
        <v>7886</v>
      </c>
      <c r="AL6" s="424">
        <f>(AK6-AI6)/AI6*100</f>
        <v>1.4015687283014016</v>
      </c>
      <c r="AM6" s="147">
        <v>7995</v>
      </c>
      <c r="AN6" s="424">
        <f>(AM6-AI6)/AI6*100</f>
        <v>2.803137456602803</v>
      </c>
      <c r="AO6" s="147">
        <v>8158</v>
      </c>
      <c r="AP6" s="424">
        <f>(AO6-AM6)/AM6*100</f>
        <v>2.038774233896185</v>
      </c>
      <c r="AQ6" s="147">
        <v>7709</v>
      </c>
      <c r="AR6" s="424">
        <f>(AQ6-AO6)/AO6*100</f>
        <v>-5.503799950968374</v>
      </c>
    </row>
    <row r="7" spans="1:44" ht="19.5" customHeight="1">
      <c r="A7" s="514" t="s">
        <v>59</v>
      </c>
      <c r="B7" s="430">
        <v>8937</v>
      </c>
      <c r="C7" s="426">
        <v>8825</v>
      </c>
      <c r="D7" s="427">
        <f aca="true" t="shared" si="3" ref="D7:D18">(C7-B7)/B7*100</f>
        <v>-1.2532169631867518</v>
      </c>
      <c r="E7" s="430">
        <v>8846</v>
      </c>
      <c r="F7" s="429">
        <f aca="true" t="shared" si="4" ref="F7:F18">(E7-C7)/C7*100</f>
        <v>0.23796033994334279</v>
      </c>
      <c r="G7" s="430">
        <v>8156</v>
      </c>
      <c r="H7" s="431">
        <f aca="true" t="shared" si="5" ref="H7:H18">(G7-E7)/E7*100</f>
        <v>-7.800135654533122</v>
      </c>
      <c r="I7" s="430">
        <v>8153</v>
      </c>
      <c r="J7" s="431">
        <f aca="true" t="shared" si="6" ref="J7:J18">(I7-G7)/G7*100</f>
        <v>-0.03678273663560569</v>
      </c>
      <c r="K7" s="430">
        <v>7886</v>
      </c>
      <c r="L7" s="431">
        <f aca="true" t="shared" si="7" ref="L7:L18">(K7-I7)/I7*100</f>
        <v>-3.2748681466944687</v>
      </c>
      <c r="M7" s="430">
        <v>7920</v>
      </c>
      <c r="N7" s="431">
        <f aca="true" t="shared" si="8" ref="N7:N18">(M7-K7)/K7*100</f>
        <v>0.4311437991377124</v>
      </c>
      <c r="O7" s="430">
        <v>7616</v>
      </c>
      <c r="P7" s="431">
        <f>(O7-M7)/M7*100</f>
        <v>-3.8383838383838382</v>
      </c>
      <c r="Q7" s="149">
        <v>7351</v>
      </c>
      <c r="R7" s="433">
        <f t="shared" si="0"/>
        <v>-3.4795168067226894</v>
      </c>
      <c r="S7" s="149">
        <v>7261</v>
      </c>
      <c r="T7" s="433">
        <f t="shared" si="1"/>
        <v>-1.2243232213304314</v>
      </c>
      <c r="U7" s="149">
        <v>7102</v>
      </c>
      <c r="V7" s="433">
        <f t="shared" si="2"/>
        <v>-2.18978102189781</v>
      </c>
      <c r="W7" s="149">
        <v>6920</v>
      </c>
      <c r="X7" s="433">
        <f t="shared" si="2"/>
        <v>-2.562658406082794</v>
      </c>
      <c r="Y7" s="149">
        <v>7250</v>
      </c>
      <c r="Z7" s="433">
        <f t="shared" si="2"/>
        <v>4.76878612716763</v>
      </c>
      <c r="AA7" s="149">
        <v>7401</v>
      </c>
      <c r="AB7" s="433">
        <f t="shared" si="2"/>
        <v>2.082758620689655</v>
      </c>
      <c r="AC7" s="149">
        <v>7571</v>
      </c>
      <c r="AD7" s="433">
        <f t="shared" si="2"/>
        <v>2.2969868936630182</v>
      </c>
      <c r="AE7" s="149">
        <v>7719</v>
      </c>
      <c r="AF7" s="433">
        <f t="shared" si="2"/>
        <v>1.9548276317527407</v>
      </c>
      <c r="AG7" s="149">
        <v>7856</v>
      </c>
      <c r="AH7" s="433">
        <f aca="true" t="shared" si="9" ref="AH7:AH18">(AG7-AE7)/AE7*100</f>
        <v>1.7748413006866175</v>
      </c>
      <c r="AI7" s="149">
        <v>7771</v>
      </c>
      <c r="AJ7" s="433">
        <f aca="true" t="shared" si="10" ref="AJ7:AJ17">(AI7-AG7)/AG7*100</f>
        <v>-1.0819755600814664</v>
      </c>
      <c r="AK7" s="149">
        <v>7892</v>
      </c>
      <c r="AL7" s="664">
        <f aca="true" t="shared" si="11" ref="AL7:AL18">(AK7-AI7)/AI7*100</f>
        <v>1.557071162012611</v>
      </c>
      <c r="AM7" s="149">
        <v>8025</v>
      </c>
      <c r="AN7" s="664">
        <f aca="true" t="shared" si="12" ref="AN7:AN17">(AM7-AI7)/AI7*100</f>
        <v>3.268562604555398</v>
      </c>
      <c r="AO7" s="149">
        <v>8151</v>
      </c>
      <c r="AP7" s="664">
        <f aca="true" t="shared" si="13" ref="AP7:AP18">(AO7-AM7)/AM7*100</f>
        <v>1.5700934579439254</v>
      </c>
      <c r="AQ7" s="149">
        <v>7700</v>
      </c>
      <c r="AR7" s="664">
        <f aca="true" t="shared" si="14" ref="AR7:AR18">(AQ7-AO7)/AO7*100</f>
        <v>-5.53306342780027</v>
      </c>
    </row>
    <row r="8" spans="1:44" ht="19.5" customHeight="1">
      <c r="A8" s="514" t="s">
        <v>60</v>
      </c>
      <c r="B8" s="430">
        <v>8929</v>
      </c>
      <c r="C8" s="426">
        <v>8830</v>
      </c>
      <c r="D8" s="427">
        <f t="shared" si="3"/>
        <v>-1.1087467801545525</v>
      </c>
      <c r="E8" s="430">
        <v>8860</v>
      </c>
      <c r="F8" s="429">
        <f t="shared" si="4"/>
        <v>0.33975084937712347</v>
      </c>
      <c r="G8" s="430">
        <v>8167</v>
      </c>
      <c r="H8" s="431">
        <f t="shared" si="5"/>
        <v>-7.821670428893905</v>
      </c>
      <c r="I8" s="430">
        <v>8161</v>
      </c>
      <c r="J8" s="431">
        <f t="shared" si="6"/>
        <v>-0.07346638912697441</v>
      </c>
      <c r="K8" s="430">
        <v>7883</v>
      </c>
      <c r="L8" s="431">
        <f t="shared" si="7"/>
        <v>-3.4064452885675776</v>
      </c>
      <c r="M8" s="430">
        <v>7925</v>
      </c>
      <c r="N8" s="431">
        <f t="shared" si="8"/>
        <v>0.5327920842318914</v>
      </c>
      <c r="O8" s="430">
        <v>7614</v>
      </c>
      <c r="P8" s="431">
        <f aca="true" t="shared" si="15" ref="P8:P18">(O8-M8)/M8*100</f>
        <v>-3.924290220820189</v>
      </c>
      <c r="Q8" s="149">
        <v>7320</v>
      </c>
      <c r="R8" s="433">
        <f t="shared" si="0"/>
        <v>-3.8613081166272654</v>
      </c>
      <c r="S8" s="149">
        <v>7219</v>
      </c>
      <c r="T8" s="433">
        <f t="shared" si="1"/>
        <v>-1.3797814207650274</v>
      </c>
      <c r="U8" s="149">
        <v>7058</v>
      </c>
      <c r="V8" s="433">
        <f t="shared" si="2"/>
        <v>-2.2302257930461282</v>
      </c>
      <c r="W8" s="149">
        <v>6894</v>
      </c>
      <c r="X8" s="433">
        <f t="shared" si="2"/>
        <v>-2.3236044205157267</v>
      </c>
      <c r="Y8" s="149">
        <v>7276</v>
      </c>
      <c r="Z8" s="433">
        <f t="shared" si="2"/>
        <v>5.541050188569771</v>
      </c>
      <c r="AA8" s="149">
        <v>7399</v>
      </c>
      <c r="AB8" s="433">
        <f t="shared" si="2"/>
        <v>1.6904892798240791</v>
      </c>
      <c r="AC8" s="149">
        <v>7585</v>
      </c>
      <c r="AD8" s="433">
        <f t="shared" si="2"/>
        <v>2.5138532234085686</v>
      </c>
      <c r="AE8" s="149">
        <v>7745</v>
      </c>
      <c r="AF8" s="433">
        <f t="shared" si="2"/>
        <v>2.109426499670402</v>
      </c>
      <c r="AG8" s="149">
        <v>7832</v>
      </c>
      <c r="AH8" s="433">
        <f t="shared" si="9"/>
        <v>1.1233053582956747</v>
      </c>
      <c r="AI8" s="149">
        <v>7760</v>
      </c>
      <c r="AJ8" s="433">
        <f t="shared" si="10"/>
        <v>-0.9193054136874361</v>
      </c>
      <c r="AK8" s="149">
        <v>7901</v>
      </c>
      <c r="AL8" s="664">
        <f t="shared" si="11"/>
        <v>1.8170103092783507</v>
      </c>
      <c r="AM8" s="149">
        <v>8025</v>
      </c>
      <c r="AN8" s="664">
        <f t="shared" si="12"/>
        <v>3.4149484536082473</v>
      </c>
      <c r="AO8" s="149">
        <v>8161</v>
      </c>
      <c r="AP8" s="664">
        <f t="shared" si="13"/>
        <v>1.6947040498442367</v>
      </c>
      <c r="AQ8" s="149">
        <v>7697</v>
      </c>
      <c r="AR8" s="664">
        <f t="shared" si="14"/>
        <v>-5.685577747825022</v>
      </c>
    </row>
    <row r="9" spans="1:44" ht="19.5" customHeight="1">
      <c r="A9" s="514" t="s">
        <v>61</v>
      </c>
      <c r="B9" s="430">
        <v>8974</v>
      </c>
      <c r="C9" s="426">
        <v>8873</v>
      </c>
      <c r="D9" s="427">
        <f t="shared" si="3"/>
        <v>-1.1254735903721862</v>
      </c>
      <c r="E9" s="430">
        <v>8867</v>
      </c>
      <c r="F9" s="429">
        <f t="shared" si="4"/>
        <v>-0.06762087230925279</v>
      </c>
      <c r="G9" s="430">
        <v>8177</v>
      </c>
      <c r="H9" s="431">
        <f t="shared" si="5"/>
        <v>-7.78166234352092</v>
      </c>
      <c r="I9" s="430">
        <v>8190</v>
      </c>
      <c r="J9" s="431">
        <f t="shared" si="6"/>
        <v>0.1589825119236884</v>
      </c>
      <c r="K9" s="430">
        <v>7916</v>
      </c>
      <c r="L9" s="431">
        <f t="shared" si="7"/>
        <v>-3.3455433455433456</v>
      </c>
      <c r="M9" s="430">
        <v>7868</v>
      </c>
      <c r="N9" s="431">
        <f t="shared" si="8"/>
        <v>-0.6063668519454269</v>
      </c>
      <c r="O9" s="430">
        <v>7569</v>
      </c>
      <c r="P9" s="431">
        <f t="shared" si="15"/>
        <v>-3.8002033553634975</v>
      </c>
      <c r="Q9" s="149">
        <v>7325</v>
      </c>
      <c r="R9" s="433">
        <f t="shared" si="0"/>
        <v>-3.2236755185625574</v>
      </c>
      <c r="S9" s="149">
        <v>7192</v>
      </c>
      <c r="T9" s="433">
        <f t="shared" si="1"/>
        <v>-1.8156996587030718</v>
      </c>
      <c r="U9" s="149">
        <v>7061</v>
      </c>
      <c r="V9" s="433">
        <f t="shared" si="2"/>
        <v>-1.82146829810901</v>
      </c>
      <c r="W9" s="149">
        <v>6897</v>
      </c>
      <c r="X9" s="433">
        <f t="shared" si="2"/>
        <v>-2.322617193032148</v>
      </c>
      <c r="Y9" s="149">
        <v>7301</v>
      </c>
      <c r="Z9" s="433">
        <f t="shared" si="2"/>
        <v>5.857619254748441</v>
      </c>
      <c r="AA9" s="149">
        <v>7415</v>
      </c>
      <c r="AB9" s="433">
        <f t="shared" si="2"/>
        <v>1.5614299411039585</v>
      </c>
      <c r="AC9" s="149">
        <v>7599</v>
      </c>
      <c r="AD9" s="433">
        <f t="shared" si="2"/>
        <v>2.481456507080243</v>
      </c>
      <c r="AE9" s="149">
        <v>7756</v>
      </c>
      <c r="AF9" s="433">
        <f t="shared" si="2"/>
        <v>2.0660613238584027</v>
      </c>
      <c r="AG9" s="149">
        <v>7855</v>
      </c>
      <c r="AH9" s="433">
        <f t="shared" si="9"/>
        <v>1.2764311500773595</v>
      </c>
      <c r="AI9" s="149">
        <v>7755</v>
      </c>
      <c r="AJ9" s="433">
        <f t="shared" si="10"/>
        <v>-1.273074474856779</v>
      </c>
      <c r="AK9" s="149">
        <v>7946</v>
      </c>
      <c r="AL9" s="664">
        <f t="shared" si="11"/>
        <v>2.4629271437782077</v>
      </c>
      <c r="AM9" s="149">
        <v>8048</v>
      </c>
      <c r="AN9" s="664">
        <f t="shared" si="12"/>
        <v>3.778207607994842</v>
      </c>
      <c r="AO9" s="149">
        <v>8170</v>
      </c>
      <c r="AP9" s="664">
        <f t="shared" si="13"/>
        <v>1.5159045725646123</v>
      </c>
      <c r="AQ9" s="149">
        <v>7716</v>
      </c>
      <c r="AR9" s="664">
        <f t="shared" si="14"/>
        <v>-5.556915544675642</v>
      </c>
    </row>
    <row r="10" spans="1:44" ht="19.5" customHeight="1">
      <c r="A10" s="514" t="s">
        <v>62</v>
      </c>
      <c r="B10" s="430">
        <v>8990</v>
      </c>
      <c r="C10" s="426">
        <v>8938</v>
      </c>
      <c r="D10" s="427">
        <f t="shared" si="3"/>
        <v>-0.5784204671857619</v>
      </c>
      <c r="E10" s="430">
        <v>8876</v>
      </c>
      <c r="F10" s="429">
        <f t="shared" si="4"/>
        <v>-0.693667487133587</v>
      </c>
      <c r="G10" s="430">
        <v>8220</v>
      </c>
      <c r="H10" s="431">
        <f t="shared" si="5"/>
        <v>-7.390716538981524</v>
      </c>
      <c r="I10" s="430">
        <v>8195</v>
      </c>
      <c r="J10" s="431">
        <f t="shared" si="6"/>
        <v>-0.30413625304136255</v>
      </c>
      <c r="K10" s="430">
        <v>7933</v>
      </c>
      <c r="L10" s="431">
        <f t="shared" si="7"/>
        <v>-3.1970713849908483</v>
      </c>
      <c r="M10" s="430">
        <v>7837</v>
      </c>
      <c r="N10" s="431">
        <f t="shared" si="8"/>
        <v>-1.2101348796167906</v>
      </c>
      <c r="O10" s="430">
        <v>7539</v>
      </c>
      <c r="P10" s="431">
        <f t="shared" si="15"/>
        <v>-3.8024754370294755</v>
      </c>
      <c r="Q10" s="149">
        <v>7332</v>
      </c>
      <c r="R10" s="433">
        <f t="shared" si="0"/>
        <v>-2.7457222443294866</v>
      </c>
      <c r="S10" s="149">
        <v>7181</v>
      </c>
      <c r="T10" s="433">
        <f t="shared" si="1"/>
        <v>-2.059465357337698</v>
      </c>
      <c r="U10" s="149">
        <v>7088</v>
      </c>
      <c r="V10" s="433">
        <f t="shared" si="2"/>
        <v>-1.2950842501044424</v>
      </c>
      <c r="W10" s="149">
        <v>6888</v>
      </c>
      <c r="X10" s="433">
        <f t="shared" si="2"/>
        <v>-2.8216704288939054</v>
      </c>
      <c r="Y10" s="149">
        <v>7321</v>
      </c>
      <c r="Z10" s="433">
        <f t="shared" si="2"/>
        <v>6.286295005807201</v>
      </c>
      <c r="AA10" s="149">
        <v>7411</v>
      </c>
      <c r="AB10" s="433">
        <f t="shared" si="2"/>
        <v>1.2293402540636524</v>
      </c>
      <c r="AC10" s="149">
        <v>7631</v>
      </c>
      <c r="AD10" s="433">
        <f t="shared" si="2"/>
        <v>2.9685602482795845</v>
      </c>
      <c r="AE10" s="149">
        <v>7774</v>
      </c>
      <c r="AF10" s="433">
        <f t="shared" si="2"/>
        <v>1.8739352640545146</v>
      </c>
      <c r="AG10" s="149">
        <v>7870</v>
      </c>
      <c r="AH10" s="433">
        <f t="shared" si="9"/>
        <v>1.2348855158219707</v>
      </c>
      <c r="AI10" s="149">
        <v>7753</v>
      </c>
      <c r="AJ10" s="433">
        <f t="shared" si="10"/>
        <v>-1.4866581956797968</v>
      </c>
      <c r="AK10" s="149">
        <v>7961</v>
      </c>
      <c r="AL10" s="664">
        <f t="shared" si="11"/>
        <v>2.6828324519540825</v>
      </c>
      <c r="AM10" s="149">
        <v>8080</v>
      </c>
      <c r="AN10" s="664">
        <f t="shared" si="12"/>
        <v>4.217722172062428</v>
      </c>
      <c r="AO10" s="149">
        <v>8191</v>
      </c>
      <c r="AP10" s="664">
        <f t="shared" si="13"/>
        <v>1.3737623762376239</v>
      </c>
      <c r="AQ10" s="149">
        <v>7884</v>
      </c>
      <c r="AR10" s="664">
        <f t="shared" si="14"/>
        <v>-3.7480161152484435</v>
      </c>
    </row>
    <row r="11" spans="1:44" ht="19.5" customHeight="1">
      <c r="A11" s="514" t="s">
        <v>63</v>
      </c>
      <c r="B11" s="430">
        <v>8991</v>
      </c>
      <c r="C11" s="426">
        <v>8964</v>
      </c>
      <c r="D11" s="427">
        <f t="shared" si="3"/>
        <v>-0.3003003003003003</v>
      </c>
      <c r="E11" s="430">
        <v>8915</v>
      </c>
      <c r="F11" s="429">
        <f t="shared" si="4"/>
        <v>-0.5466309683177153</v>
      </c>
      <c r="G11" s="430">
        <v>8256</v>
      </c>
      <c r="H11" s="431">
        <f t="shared" si="5"/>
        <v>-7.392035894559731</v>
      </c>
      <c r="I11" s="430">
        <v>8195</v>
      </c>
      <c r="J11" s="431">
        <f t="shared" si="6"/>
        <v>-0.7388565891472868</v>
      </c>
      <c r="K11" s="430">
        <v>7959</v>
      </c>
      <c r="L11" s="431">
        <f t="shared" si="7"/>
        <v>-2.8798047589993896</v>
      </c>
      <c r="M11" s="430">
        <v>7811</v>
      </c>
      <c r="N11" s="431">
        <f t="shared" si="8"/>
        <v>-1.8595300917200654</v>
      </c>
      <c r="O11" s="430">
        <v>7531</v>
      </c>
      <c r="P11" s="431">
        <f t="shared" si="15"/>
        <v>-3.584688260145948</v>
      </c>
      <c r="Q11" s="149">
        <v>7316</v>
      </c>
      <c r="R11" s="433">
        <f t="shared" si="0"/>
        <v>-2.8548665515867744</v>
      </c>
      <c r="S11" s="149">
        <v>7187</v>
      </c>
      <c r="T11" s="433">
        <f t="shared" si="1"/>
        <v>-1.763258611262985</v>
      </c>
      <c r="U11" s="149">
        <v>7080</v>
      </c>
      <c r="V11" s="433">
        <f t="shared" si="2"/>
        <v>-1.488799220815361</v>
      </c>
      <c r="W11" s="149">
        <v>6896</v>
      </c>
      <c r="X11" s="433">
        <f t="shared" si="2"/>
        <v>-2.598870056497175</v>
      </c>
      <c r="Y11" s="149">
        <v>7345</v>
      </c>
      <c r="Z11" s="433">
        <f t="shared" si="2"/>
        <v>6.511020881670533</v>
      </c>
      <c r="AA11" s="149">
        <v>7415</v>
      </c>
      <c r="AB11" s="433">
        <f t="shared" si="2"/>
        <v>0.9530292716133424</v>
      </c>
      <c r="AC11" s="149">
        <v>7641</v>
      </c>
      <c r="AD11" s="433">
        <f t="shared" si="2"/>
        <v>3.047875927174646</v>
      </c>
      <c r="AE11" s="149">
        <v>7781</v>
      </c>
      <c r="AF11" s="433">
        <f t="shared" si="2"/>
        <v>1.8322209134929983</v>
      </c>
      <c r="AG11" s="149">
        <v>7861</v>
      </c>
      <c r="AH11" s="433">
        <f t="shared" si="9"/>
        <v>1.0281454825857859</v>
      </c>
      <c r="AI11" s="149">
        <v>7750</v>
      </c>
      <c r="AJ11" s="433">
        <f t="shared" si="10"/>
        <v>-1.4120340923546624</v>
      </c>
      <c r="AK11" s="149">
        <v>7981</v>
      </c>
      <c r="AL11" s="664">
        <f t="shared" si="11"/>
        <v>2.9806451612903224</v>
      </c>
      <c r="AM11" s="149">
        <v>8109</v>
      </c>
      <c r="AN11" s="664">
        <f t="shared" si="12"/>
        <v>4.632258064516129</v>
      </c>
      <c r="AO11" s="149">
        <v>8180</v>
      </c>
      <c r="AP11" s="664">
        <f t="shared" si="13"/>
        <v>0.8755703539277346</v>
      </c>
      <c r="AQ11" s="149">
        <v>7980</v>
      </c>
      <c r="AR11" s="664">
        <f t="shared" si="14"/>
        <v>-2.444987775061125</v>
      </c>
    </row>
    <row r="12" spans="1:44" ht="19.5" customHeight="1">
      <c r="A12" s="514" t="s">
        <v>64</v>
      </c>
      <c r="B12" s="430">
        <v>8961</v>
      </c>
      <c r="C12" s="426">
        <v>9002</v>
      </c>
      <c r="D12" s="427">
        <f t="shared" si="3"/>
        <v>0.45753822118067183</v>
      </c>
      <c r="E12" s="430">
        <v>8937</v>
      </c>
      <c r="F12" s="429">
        <f t="shared" si="4"/>
        <v>-0.7220617640524327</v>
      </c>
      <c r="G12" s="430">
        <v>8267</v>
      </c>
      <c r="H12" s="431">
        <f t="shared" si="5"/>
        <v>-7.496922904777889</v>
      </c>
      <c r="I12" s="430">
        <v>8192</v>
      </c>
      <c r="J12" s="431">
        <f t="shared" si="6"/>
        <v>-0.9072214830047175</v>
      </c>
      <c r="K12" s="430">
        <v>7954</v>
      </c>
      <c r="L12" s="431">
        <f t="shared" si="7"/>
        <v>-2.9052734375</v>
      </c>
      <c r="M12" s="430">
        <v>7711</v>
      </c>
      <c r="N12" s="431">
        <f t="shared" si="8"/>
        <v>-3.0550666331405583</v>
      </c>
      <c r="O12" s="430">
        <v>7541</v>
      </c>
      <c r="P12" s="431">
        <f t="shared" si="15"/>
        <v>-2.2046427181947865</v>
      </c>
      <c r="Q12" s="149">
        <v>7335</v>
      </c>
      <c r="R12" s="433">
        <f t="shared" si="0"/>
        <v>-2.7317331918843655</v>
      </c>
      <c r="S12" s="149">
        <v>7185</v>
      </c>
      <c r="T12" s="433">
        <f t="shared" si="1"/>
        <v>-2.044989775051125</v>
      </c>
      <c r="U12" s="149">
        <v>7076</v>
      </c>
      <c r="V12" s="433">
        <f t="shared" si="2"/>
        <v>-1.5170494084899095</v>
      </c>
      <c r="W12" s="149">
        <v>6891</v>
      </c>
      <c r="X12" s="433">
        <f t="shared" si="2"/>
        <v>-2.614471452798191</v>
      </c>
      <c r="Y12" s="149">
        <v>7341</v>
      </c>
      <c r="Z12" s="433">
        <f t="shared" si="2"/>
        <v>6.530256856769699</v>
      </c>
      <c r="AA12" s="149">
        <v>7410</v>
      </c>
      <c r="AB12" s="433">
        <f t="shared" si="2"/>
        <v>0.939926440539436</v>
      </c>
      <c r="AC12" s="149">
        <v>7655</v>
      </c>
      <c r="AD12" s="433">
        <f t="shared" si="2"/>
        <v>3.3063427800269904</v>
      </c>
      <c r="AE12" s="149">
        <v>7797</v>
      </c>
      <c r="AF12" s="433">
        <f t="shared" si="2"/>
        <v>1.8549967341606792</v>
      </c>
      <c r="AG12" s="149">
        <v>7863</v>
      </c>
      <c r="AH12" s="433">
        <f t="shared" si="9"/>
        <v>0.8464794151596767</v>
      </c>
      <c r="AI12" s="149">
        <v>7787</v>
      </c>
      <c r="AJ12" s="433">
        <f t="shared" si="10"/>
        <v>-0.9665522065369452</v>
      </c>
      <c r="AK12" s="149">
        <v>7960</v>
      </c>
      <c r="AL12" s="664">
        <f t="shared" si="11"/>
        <v>2.2216514703993835</v>
      </c>
      <c r="AM12" s="149">
        <v>8126</v>
      </c>
      <c r="AN12" s="664">
        <f t="shared" si="12"/>
        <v>4.3534095287016825</v>
      </c>
      <c r="AO12" s="149">
        <v>8170</v>
      </c>
      <c r="AP12" s="664">
        <f t="shared" si="13"/>
        <v>0.5414718188530643</v>
      </c>
      <c r="AQ12" s="149">
        <v>8055</v>
      </c>
      <c r="AR12" s="664">
        <f t="shared" si="14"/>
        <v>-1.4075887392900857</v>
      </c>
    </row>
    <row r="13" spans="1:44" ht="19.5" customHeight="1">
      <c r="A13" s="514" t="s">
        <v>65</v>
      </c>
      <c r="B13" s="430">
        <v>8881</v>
      </c>
      <c r="C13" s="426">
        <v>9015</v>
      </c>
      <c r="D13" s="427">
        <f t="shared" si="3"/>
        <v>1.508839094696543</v>
      </c>
      <c r="E13" s="430">
        <v>8950</v>
      </c>
      <c r="F13" s="429">
        <f t="shared" si="4"/>
        <v>-0.7210205213533</v>
      </c>
      <c r="G13" s="430">
        <v>8317</v>
      </c>
      <c r="H13" s="431">
        <f t="shared" si="5"/>
        <v>-7.072625698324023</v>
      </c>
      <c r="I13" s="430">
        <v>8221</v>
      </c>
      <c r="J13" s="431">
        <f t="shared" si="6"/>
        <v>-1.15426235421426</v>
      </c>
      <c r="K13" s="430">
        <v>7946</v>
      </c>
      <c r="L13" s="431">
        <f t="shared" si="7"/>
        <v>-3.345091837975915</v>
      </c>
      <c r="M13" s="430">
        <v>7701</v>
      </c>
      <c r="N13" s="431">
        <f t="shared" si="8"/>
        <v>-3.0833123584193305</v>
      </c>
      <c r="O13" s="430">
        <v>7520</v>
      </c>
      <c r="P13" s="431">
        <f t="shared" si="15"/>
        <v>-2.3503441111543957</v>
      </c>
      <c r="Q13" s="149">
        <v>7345</v>
      </c>
      <c r="R13" s="433">
        <f t="shared" si="0"/>
        <v>-2.327127659574468</v>
      </c>
      <c r="S13" s="149">
        <v>7178</v>
      </c>
      <c r="T13" s="433">
        <f t="shared" si="1"/>
        <v>-2.2736555479918312</v>
      </c>
      <c r="U13" s="149">
        <v>7071</v>
      </c>
      <c r="V13" s="433">
        <f t="shared" si="2"/>
        <v>-1.4906659236556143</v>
      </c>
      <c r="W13" s="149">
        <v>6887</v>
      </c>
      <c r="X13" s="433">
        <f t="shared" si="2"/>
        <v>-2.6021779097723097</v>
      </c>
      <c r="Y13" s="149">
        <v>7344</v>
      </c>
      <c r="Z13" s="433">
        <f t="shared" si="2"/>
        <v>6.635690431247278</v>
      </c>
      <c r="AA13" s="149">
        <v>7426</v>
      </c>
      <c r="AB13" s="433">
        <f t="shared" si="2"/>
        <v>1.1165577342047932</v>
      </c>
      <c r="AC13" s="149">
        <v>7656</v>
      </c>
      <c r="AD13" s="433">
        <f t="shared" si="2"/>
        <v>3.0972259628332885</v>
      </c>
      <c r="AE13" s="149">
        <v>7839</v>
      </c>
      <c r="AF13" s="433">
        <f t="shared" si="2"/>
        <v>2.3902821316614418</v>
      </c>
      <c r="AG13" s="149">
        <v>7860</v>
      </c>
      <c r="AH13" s="433">
        <f t="shared" si="9"/>
        <v>0.26789131266743205</v>
      </c>
      <c r="AI13" s="149">
        <v>7777</v>
      </c>
      <c r="AJ13" s="433">
        <f t="shared" si="10"/>
        <v>-1.0559796437659035</v>
      </c>
      <c r="AK13" s="149">
        <v>7976</v>
      </c>
      <c r="AL13" s="664">
        <f t="shared" si="11"/>
        <v>2.558827311302559</v>
      </c>
      <c r="AM13" s="149">
        <v>8136</v>
      </c>
      <c r="AN13" s="664">
        <f t="shared" si="12"/>
        <v>4.616175903304616</v>
      </c>
      <c r="AO13" s="149">
        <v>8123</v>
      </c>
      <c r="AP13" s="664">
        <f t="shared" si="13"/>
        <v>-0.1597836774827925</v>
      </c>
      <c r="AQ13" s="149">
        <v>8071</v>
      </c>
      <c r="AR13" s="664">
        <f t="shared" si="14"/>
        <v>-0.6401575772497846</v>
      </c>
    </row>
    <row r="14" spans="1:44" ht="19.5" customHeight="1">
      <c r="A14" s="514" t="s">
        <v>66</v>
      </c>
      <c r="B14" s="430">
        <v>8904</v>
      </c>
      <c r="C14" s="426">
        <v>9009</v>
      </c>
      <c r="D14" s="427">
        <f t="shared" si="3"/>
        <v>1.179245283018868</v>
      </c>
      <c r="E14" s="430">
        <v>8976</v>
      </c>
      <c r="F14" s="429">
        <f t="shared" si="4"/>
        <v>-0.3663003663003663</v>
      </c>
      <c r="G14" s="430">
        <v>8311</v>
      </c>
      <c r="H14" s="431">
        <f t="shared" si="5"/>
        <v>-7.408645276292335</v>
      </c>
      <c r="I14" s="430">
        <v>8227</v>
      </c>
      <c r="J14" s="431">
        <f t="shared" si="6"/>
        <v>-1.0107086993141619</v>
      </c>
      <c r="K14" s="430">
        <v>7932</v>
      </c>
      <c r="L14" s="431">
        <f t="shared" si="7"/>
        <v>-3.5857542238969247</v>
      </c>
      <c r="M14" s="430">
        <v>7692</v>
      </c>
      <c r="N14" s="431">
        <f t="shared" si="8"/>
        <v>-3.0257186081694405</v>
      </c>
      <c r="O14" s="430">
        <v>7490</v>
      </c>
      <c r="P14" s="431">
        <f t="shared" si="15"/>
        <v>-2.626105044201768</v>
      </c>
      <c r="Q14" s="128">
        <v>7359</v>
      </c>
      <c r="R14" s="433">
        <f t="shared" si="0"/>
        <v>-1.7489986648865155</v>
      </c>
      <c r="S14" s="149">
        <v>7187</v>
      </c>
      <c r="T14" s="433">
        <f t="shared" si="1"/>
        <v>-2.33727408615301</v>
      </c>
      <c r="U14" s="149">
        <v>7073</v>
      </c>
      <c r="V14" s="433">
        <f t="shared" si="2"/>
        <v>-1.5861973006817867</v>
      </c>
      <c r="W14" s="149">
        <v>6893</v>
      </c>
      <c r="X14" s="433">
        <f t="shared" si="2"/>
        <v>-2.5448890145624206</v>
      </c>
      <c r="Y14" s="149">
        <v>7358</v>
      </c>
      <c r="Z14" s="433">
        <f t="shared" si="2"/>
        <v>6.745974176701002</v>
      </c>
      <c r="AA14" s="149">
        <v>7447</v>
      </c>
      <c r="AB14" s="433">
        <f t="shared" si="2"/>
        <v>1.2095678173416688</v>
      </c>
      <c r="AC14" s="149">
        <v>7679</v>
      </c>
      <c r="AD14" s="433">
        <f t="shared" si="2"/>
        <v>3.115348462468108</v>
      </c>
      <c r="AE14" s="149">
        <v>7830</v>
      </c>
      <c r="AF14" s="433">
        <f t="shared" si="2"/>
        <v>1.9664018752441725</v>
      </c>
      <c r="AG14" s="149">
        <v>7842</v>
      </c>
      <c r="AH14" s="433">
        <f t="shared" si="9"/>
        <v>0.15325670498084293</v>
      </c>
      <c r="AI14" s="149">
        <v>7804</v>
      </c>
      <c r="AJ14" s="433">
        <f t="shared" si="10"/>
        <v>-0.4845702626880897</v>
      </c>
      <c r="AK14" s="149">
        <v>7958</v>
      </c>
      <c r="AL14" s="664">
        <f t="shared" si="11"/>
        <v>1.973347001537673</v>
      </c>
      <c r="AM14" s="149">
        <v>8143</v>
      </c>
      <c r="AN14" s="664">
        <f t="shared" si="12"/>
        <v>4.343926191696566</v>
      </c>
      <c r="AO14" s="149">
        <v>8062</v>
      </c>
      <c r="AP14" s="664">
        <f t="shared" si="13"/>
        <v>-0.9947193908878792</v>
      </c>
      <c r="AQ14" s="149">
        <v>8075</v>
      </c>
      <c r="AR14" s="664">
        <f t="shared" si="14"/>
        <v>0.1612503100967502</v>
      </c>
    </row>
    <row r="15" spans="1:44" ht="19.5" customHeight="1">
      <c r="A15" s="514" t="s">
        <v>67</v>
      </c>
      <c r="B15" s="430">
        <v>8869</v>
      </c>
      <c r="C15" s="426">
        <v>8995</v>
      </c>
      <c r="D15" s="427">
        <f t="shared" si="3"/>
        <v>1.420678768745067</v>
      </c>
      <c r="E15" s="430">
        <v>8984</v>
      </c>
      <c r="F15" s="429">
        <f t="shared" si="4"/>
        <v>-0.12229016120066703</v>
      </c>
      <c r="G15" s="430">
        <v>8262</v>
      </c>
      <c r="H15" s="431">
        <f t="shared" si="5"/>
        <v>-8.036509349955475</v>
      </c>
      <c r="I15" s="430">
        <v>8192</v>
      </c>
      <c r="J15" s="431">
        <f t="shared" si="6"/>
        <v>-0.8472524812394093</v>
      </c>
      <c r="K15" s="430">
        <v>7918</v>
      </c>
      <c r="L15" s="431">
        <f t="shared" si="7"/>
        <v>-3.3447265625</v>
      </c>
      <c r="M15" s="430">
        <v>7673</v>
      </c>
      <c r="N15" s="431">
        <f t="shared" si="8"/>
        <v>-3.094215711038141</v>
      </c>
      <c r="O15" s="430">
        <v>7421</v>
      </c>
      <c r="P15" s="431">
        <f t="shared" si="15"/>
        <v>-3.284243451062166</v>
      </c>
      <c r="Q15" s="128">
        <v>7364</v>
      </c>
      <c r="R15" s="433">
        <f t="shared" si="0"/>
        <v>-0.768090553833715</v>
      </c>
      <c r="S15" s="149">
        <v>7186</v>
      </c>
      <c r="T15" s="433">
        <f t="shared" si="1"/>
        <v>-2.417164584464965</v>
      </c>
      <c r="U15" s="149">
        <v>7060</v>
      </c>
      <c r="V15" s="433">
        <f t="shared" si="2"/>
        <v>-1.753409407180629</v>
      </c>
      <c r="W15" s="149">
        <v>6888</v>
      </c>
      <c r="X15" s="433">
        <f t="shared" si="2"/>
        <v>-2.4362606232294617</v>
      </c>
      <c r="Y15" s="149">
        <v>7357</v>
      </c>
      <c r="Z15" s="433">
        <f t="shared" si="2"/>
        <v>6.808943089430894</v>
      </c>
      <c r="AA15" s="149">
        <v>7453</v>
      </c>
      <c r="AB15" s="433">
        <f t="shared" si="2"/>
        <v>1.304879706402066</v>
      </c>
      <c r="AC15" s="149">
        <v>7703</v>
      </c>
      <c r="AD15" s="433">
        <f t="shared" si="2"/>
        <v>3.3543539514289544</v>
      </c>
      <c r="AE15" s="149">
        <v>7827</v>
      </c>
      <c r="AF15" s="433">
        <f t="shared" si="2"/>
        <v>1.6097624302219913</v>
      </c>
      <c r="AG15" s="149">
        <v>7824</v>
      </c>
      <c r="AH15" s="433">
        <f t="shared" si="9"/>
        <v>-0.038328861632809505</v>
      </c>
      <c r="AI15" s="149">
        <v>7837</v>
      </c>
      <c r="AJ15" s="433">
        <f t="shared" si="10"/>
        <v>0.1661554192229039</v>
      </c>
      <c r="AK15" s="149">
        <v>7965</v>
      </c>
      <c r="AL15" s="664">
        <f t="shared" si="11"/>
        <v>1.6332780400663518</v>
      </c>
      <c r="AM15" s="149">
        <v>8147</v>
      </c>
      <c r="AN15" s="664">
        <f t="shared" si="12"/>
        <v>3.9555952532856957</v>
      </c>
      <c r="AO15" s="149">
        <v>7921</v>
      </c>
      <c r="AP15" s="664">
        <f t="shared" si="13"/>
        <v>-2.774027249294219</v>
      </c>
      <c r="AQ15" s="149">
        <v>8046</v>
      </c>
      <c r="AR15" s="664">
        <f t="shared" si="14"/>
        <v>1.5780835753061482</v>
      </c>
    </row>
    <row r="16" spans="1:44" ht="19.5" customHeight="1">
      <c r="A16" s="514" t="s">
        <v>68</v>
      </c>
      <c r="B16" s="430">
        <v>8864</v>
      </c>
      <c r="C16" s="426">
        <v>9007</v>
      </c>
      <c r="D16" s="427">
        <f t="shared" si="3"/>
        <v>1.6132671480144405</v>
      </c>
      <c r="E16" s="430">
        <v>8977</v>
      </c>
      <c r="F16" s="429">
        <f t="shared" si="4"/>
        <v>-0.33307427556345065</v>
      </c>
      <c r="G16" s="430">
        <v>8251</v>
      </c>
      <c r="H16" s="431">
        <f t="shared" si="5"/>
        <v>-8.087334298763507</v>
      </c>
      <c r="I16" s="430">
        <v>8156</v>
      </c>
      <c r="J16" s="431">
        <f t="shared" si="6"/>
        <v>-1.1513755908374743</v>
      </c>
      <c r="K16" s="430">
        <v>7907</v>
      </c>
      <c r="L16" s="431">
        <f t="shared" si="7"/>
        <v>-3.052967140755272</v>
      </c>
      <c r="M16" s="430">
        <v>7661</v>
      </c>
      <c r="N16" s="431">
        <f t="shared" si="8"/>
        <v>-3.1111673200961176</v>
      </c>
      <c r="O16" s="430">
        <v>7389</v>
      </c>
      <c r="P16" s="431">
        <f t="shared" si="15"/>
        <v>-3.550450332854719</v>
      </c>
      <c r="Q16" s="149">
        <v>7386</v>
      </c>
      <c r="R16" s="433">
        <f t="shared" si="0"/>
        <v>-0.04060089321965083</v>
      </c>
      <c r="S16" s="149">
        <v>7201</v>
      </c>
      <c r="T16" s="433">
        <f t="shared" si="1"/>
        <v>-2.504738694828053</v>
      </c>
      <c r="U16" s="149">
        <v>7030</v>
      </c>
      <c r="V16" s="433">
        <f t="shared" si="2"/>
        <v>-2.3746701846965697</v>
      </c>
      <c r="W16" s="149">
        <v>6854</v>
      </c>
      <c r="X16" s="433">
        <f t="shared" si="2"/>
        <v>-2.5035561877667143</v>
      </c>
      <c r="Y16" s="149">
        <v>7346</v>
      </c>
      <c r="Z16" s="433">
        <f t="shared" si="2"/>
        <v>7.178290049606069</v>
      </c>
      <c r="AA16" s="149">
        <v>7463</v>
      </c>
      <c r="AB16" s="433">
        <f t="shared" si="2"/>
        <v>1.592703512115437</v>
      </c>
      <c r="AC16" s="149">
        <v>7685</v>
      </c>
      <c r="AD16" s="433">
        <f t="shared" si="2"/>
        <v>2.974675063647327</v>
      </c>
      <c r="AE16" s="149">
        <v>7833</v>
      </c>
      <c r="AF16" s="433">
        <f t="shared" si="2"/>
        <v>1.9258295380611583</v>
      </c>
      <c r="AG16" s="149">
        <v>7823</v>
      </c>
      <c r="AH16" s="433">
        <f t="shared" si="9"/>
        <v>-0.12766500702157538</v>
      </c>
      <c r="AI16" s="149">
        <v>7845</v>
      </c>
      <c r="AJ16" s="433">
        <f t="shared" si="10"/>
        <v>0.28122203758149045</v>
      </c>
      <c r="AK16" s="149">
        <v>7952</v>
      </c>
      <c r="AL16" s="664">
        <f t="shared" si="11"/>
        <v>1.3639260675589548</v>
      </c>
      <c r="AM16" s="149">
        <v>8147</v>
      </c>
      <c r="AN16" s="664">
        <f t="shared" si="12"/>
        <v>3.8495857233906943</v>
      </c>
      <c r="AO16" s="149">
        <v>7822</v>
      </c>
      <c r="AP16" s="664">
        <f t="shared" si="13"/>
        <v>-3.9891984779673497</v>
      </c>
      <c r="AQ16" s="149">
        <v>8024</v>
      </c>
      <c r="AR16" s="664">
        <f t="shared" si="14"/>
        <v>2.582459728969573</v>
      </c>
    </row>
    <row r="17" spans="1:44" ht="19.5" customHeight="1">
      <c r="A17" s="514" t="s">
        <v>69</v>
      </c>
      <c r="B17" s="430">
        <v>8801</v>
      </c>
      <c r="C17" s="426">
        <v>8962</v>
      </c>
      <c r="D17" s="427">
        <f t="shared" si="3"/>
        <v>1.829337575275537</v>
      </c>
      <c r="E17" s="430">
        <v>8621</v>
      </c>
      <c r="F17" s="429">
        <f t="shared" si="4"/>
        <v>-3.8049542512831955</v>
      </c>
      <c r="G17" s="430">
        <v>8200</v>
      </c>
      <c r="H17" s="431">
        <f t="shared" si="5"/>
        <v>-4.883424196728918</v>
      </c>
      <c r="I17" s="430">
        <v>7939</v>
      </c>
      <c r="J17" s="431">
        <f t="shared" si="6"/>
        <v>-3.182926829268293</v>
      </c>
      <c r="K17" s="430">
        <v>7880</v>
      </c>
      <c r="L17" s="431">
        <f t="shared" si="7"/>
        <v>-0.7431666456732586</v>
      </c>
      <c r="M17" s="430">
        <v>7608</v>
      </c>
      <c r="N17" s="431">
        <f t="shared" si="8"/>
        <v>-3.451776649746193</v>
      </c>
      <c r="O17" s="430">
        <v>7349</v>
      </c>
      <c r="P17" s="431">
        <f t="shared" si="15"/>
        <v>-3.404311251314406</v>
      </c>
      <c r="Q17" s="149">
        <v>7321</v>
      </c>
      <c r="R17" s="433">
        <f t="shared" si="0"/>
        <v>-0.3810042182609879</v>
      </c>
      <c r="S17" s="149">
        <v>7186</v>
      </c>
      <c r="T17" s="433">
        <f t="shared" si="1"/>
        <v>-1.8440103810954789</v>
      </c>
      <c r="U17" s="149">
        <v>6976</v>
      </c>
      <c r="V17" s="433">
        <f t="shared" si="2"/>
        <v>-2.9223490119677153</v>
      </c>
      <c r="W17" s="149">
        <v>6780</v>
      </c>
      <c r="X17" s="433">
        <f t="shared" si="2"/>
        <v>-2.8096330275229358</v>
      </c>
      <c r="Y17" s="149">
        <v>7284</v>
      </c>
      <c r="Z17" s="433">
        <f t="shared" si="2"/>
        <v>7.433628318584071</v>
      </c>
      <c r="AA17" s="149">
        <v>7434</v>
      </c>
      <c r="AB17" s="433">
        <f t="shared" si="2"/>
        <v>2.059308072487644</v>
      </c>
      <c r="AC17" s="149">
        <v>7649</v>
      </c>
      <c r="AD17" s="433">
        <f t="shared" si="2"/>
        <v>2.89211729889696</v>
      </c>
      <c r="AE17" s="149">
        <v>7800</v>
      </c>
      <c r="AF17" s="433">
        <f t="shared" si="2"/>
        <v>1.9741142633023925</v>
      </c>
      <c r="AG17" s="149">
        <v>7782</v>
      </c>
      <c r="AH17" s="433">
        <f t="shared" si="9"/>
        <v>-0.23076923076923078</v>
      </c>
      <c r="AI17" s="149">
        <v>7828</v>
      </c>
      <c r="AJ17" s="433">
        <f t="shared" si="10"/>
        <v>0.5911076843998971</v>
      </c>
      <c r="AK17" s="149">
        <v>7942</v>
      </c>
      <c r="AL17" s="664">
        <f t="shared" si="11"/>
        <v>1.4563106796116505</v>
      </c>
      <c r="AM17" s="149">
        <v>8124</v>
      </c>
      <c r="AN17" s="664">
        <f t="shared" si="12"/>
        <v>3.781297904956566</v>
      </c>
      <c r="AO17" s="149">
        <v>7759</v>
      </c>
      <c r="AP17" s="664">
        <f t="shared" si="13"/>
        <v>-4.492860659773511</v>
      </c>
      <c r="AQ17" s="149">
        <v>7985</v>
      </c>
      <c r="AR17" s="664">
        <f t="shared" si="14"/>
        <v>2.912746487949478</v>
      </c>
    </row>
    <row r="18" spans="1:44" ht="19.5" customHeight="1" thickBot="1">
      <c r="A18" s="515" t="s">
        <v>83</v>
      </c>
      <c r="B18" s="520">
        <f>SUM(B6:B17)</f>
        <v>107077</v>
      </c>
      <c r="C18" s="521">
        <f>SUM(C6:C17)</f>
        <v>107246</v>
      </c>
      <c r="D18" s="516">
        <f t="shared" si="3"/>
        <v>0.1578303463862454</v>
      </c>
      <c r="E18" s="520">
        <f>SUM(E6:E17)</f>
        <v>106703</v>
      </c>
      <c r="F18" s="517">
        <f t="shared" si="4"/>
        <v>-0.5063125897469369</v>
      </c>
      <c r="G18" s="520">
        <f>SUM(G6:G17)</f>
        <v>98959</v>
      </c>
      <c r="H18" s="518">
        <f t="shared" si="5"/>
        <v>-7.25752790455751</v>
      </c>
      <c r="I18" s="520">
        <f>SUM(I6:I17)</f>
        <v>98007</v>
      </c>
      <c r="J18" s="518">
        <f t="shared" si="6"/>
        <v>-0.9620145716913066</v>
      </c>
      <c r="K18" s="520">
        <f>SUM(K6:K17)</f>
        <v>94992</v>
      </c>
      <c r="L18" s="518">
        <f t="shared" si="7"/>
        <v>-3.076310875753773</v>
      </c>
      <c r="M18" s="520">
        <f>SUM(M6:M17)</f>
        <v>93276</v>
      </c>
      <c r="N18" s="518">
        <f t="shared" si="8"/>
        <v>-1.806467913087418</v>
      </c>
      <c r="O18" s="520">
        <f>SUM(O6:O17)</f>
        <v>90173</v>
      </c>
      <c r="P18" s="518">
        <f t="shared" si="15"/>
        <v>-3.326686393070029</v>
      </c>
      <c r="Q18" s="520">
        <f>SUM(Q6:Q17)</f>
        <v>88115</v>
      </c>
      <c r="R18" s="519">
        <f t="shared" si="0"/>
        <v>-2.2822796180674927</v>
      </c>
      <c r="S18" s="520">
        <f>SUM(S6:S17)</f>
        <v>86455</v>
      </c>
      <c r="T18" s="519">
        <f t="shared" si="1"/>
        <v>-1.8839017193440393</v>
      </c>
      <c r="U18" s="520">
        <f>SUM(U6:U17)</f>
        <v>84825</v>
      </c>
      <c r="V18" s="519">
        <f t="shared" si="2"/>
        <v>-1.88537389393326</v>
      </c>
      <c r="W18" s="520">
        <f>SUM(W6:W17)</f>
        <v>82620</v>
      </c>
      <c r="X18" s="519">
        <f t="shared" si="2"/>
        <v>-2.59946949602122</v>
      </c>
      <c r="Y18" s="520">
        <f>SUM(Y6:Y17)</f>
        <v>87746</v>
      </c>
      <c r="Z18" s="519">
        <f t="shared" si="2"/>
        <v>6.204308884047446</v>
      </c>
      <c r="AA18" s="520">
        <f>SUM(AA6:AA17)</f>
        <v>89062</v>
      </c>
      <c r="AB18" s="519">
        <f t="shared" si="2"/>
        <v>1.499783465912976</v>
      </c>
      <c r="AC18" s="520">
        <f>SUM(AC6:AC17)</f>
        <v>91608</v>
      </c>
      <c r="AD18" s="519">
        <f t="shared" si="2"/>
        <v>2.8586827154117356</v>
      </c>
      <c r="AE18" s="520">
        <f>SUM(AE6:AE17)</f>
        <v>93415</v>
      </c>
      <c r="AF18" s="519">
        <f t="shared" si="2"/>
        <v>1.972535149768579</v>
      </c>
      <c r="AG18" s="520">
        <f>SUM(AG6:AG17)</f>
        <v>94116</v>
      </c>
      <c r="AH18" s="519">
        <f t="shared" si="9"/>
        <v>0.7504148156077718</v>
      </c>
      <c r="AI18" s="631">
        <f>SUM(AI6:AI17)</f>
        <v>93444</v>
      </c>
      <c r="AJ18" s="519">
        <f>(AI18-AG18)/AG18*100</f>
        <v>-0.7140124952186663</v>
      </c>
      <c r="AK18" s="520">
        <f>SUM(AK6:AK17)</f>
        <v>95320</v>
      </c>
      <c r="AL18" s="519">
        <f t="shared" si="11"/>
        <v>2.0076195368348957</v>
      </c>
      <c r="AM18" s="665">
        <f>SUM(AM6:AM17)</f>
        <v>97105</v>
      </c>
      <c r="AN18" s="519">
        <f>(AM18-AI18)/AI18*100</f>
        <v>3.9178545438979495</v>
      </c>
      <c r="AO18" s="665">
        <f>SUM(AO6:AO17)</f>
        <v>96868</v>
      </c>
      <c r="AP18" s="519">
        <f t="shared" si="13"/>
        <v>-0.2440657020750734</v>
      </c>
      <c r="AQ18" s="665">
        <v>94942</v>
      </c>
      <c r="AR18" s="519">
        <f t="shared" si="14"/>
        <v>-1.9882727009951688</v>
      </c>
    </row>
    <row r="19" spans="1:44" ht="14.25" customHeight="1" thickTop="1">
      <c r="A19" s="867"/>
      <c r="B19" s="867"/>
      <c r="C19" s="867"/>
      <c r="D19" s="867"/>
      <c r="E19" s="867"/>
      <c r="F19" s="867"/>
      <c r="G19" s="867"/>
      <c r="H19" s="867"/>
      <c r="I19" s="867"/>
      <c r="J19" s="867"/>
      <c r="K19" s="867"/>
      <c r="L19" s="867"/>
      <c r="M19" s="867"/>
      <c r="N19" s="867"/>
      <c r="O19" s="867"/>
      <c r="P19" s="867"/>
      <c r="Q19" s="867"/>
      <c r="R19" s="867"/>
      <c r="S19" s="867"/>
      <c r="T19" s="867"/>
      <c r="U19" s="867"/>
      <c r="V19" s="867"/>
      <c r="W19" s="867"/>
      <c r="X19" s="867"/>
      <c r="Y19" s="867"/>
      <c r="Z19" s="867"/>
      <c r="AA19" s="867"/>
      <c r="AB19" s="867"/>
      <c r="AC19" s="867"/>
      <c r="AD19" s="867"/>
      <c r="AE19" s="867"/>
      <c r="AF19" s="867"/>
      <c r="AG19" s="867"/>
      <c r="AH19" s="867"/>
      <c r="AI19" s="867"/>
      <c r="AJ19" s="867"/>
      <c r="AK19" s="867"/>
      <c r="AL19" s="867"/>
      <c r="AM19" s="867"/>
      <c r="AN19" s="867"/>
      <c r="AO19" s="867"/>
      <c r="AP19" s="867"/>
      <c r="AQ19" s="867"/>
      <c r="AR19" s="867"/>
    </row>
    <row r="20" spans="1:42" ht="14.25" customHeight="1">
      <c r="A20" s="851" t="s">
        <v>249</v>
      </c>
      <c r="B20" s="851"/>
      <c r="C20" s="851"/>
      <c r="D20" s="851"/>
      <c r="E20" s="851"/>
      <c r="F20" s="851"/>
      <c r="G20" s="851"/>
      <c r="H20" s="131"/>
      <c r="I20" s="119"/>
      <c r="J20" s="119"/>
      <c r="K20" s="119"/>
      <c r="L20" s="119"/>
      <c r="M20" s="119"/>
      <c r="N20" s="119"/>
      <c r="O20" s="180"/>
      <c r="P20" s="227"/>
      <c r="Q20" s="180"/>
      <c r="R20" s="227"/>
      <c r="S20" s="180"/>
      <c r="T20" s="227"/>
      <c r="U20" s="180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  <c r="AL20" s="227"/>
      <c r="AM20" s="227"/>
      <c r="AN20" s="227"/>
      <c r="AO20" s="227"/>
      <c r="AP20" s="227"/>
    </row>
    <row r="21" spans="1:42" ht="14.25" customHeight="1">
      <c r="A21" s="866" t="s">
        <v>427</v>
      </c>
      <c r="B21" s="866"/>
      <c r="C21" s="866"/>
      <c r="D21" s="866"/>
      <c r="E21" s="866"/>
      <c r="F21" s="866"/>
      <c r="G21" s="866"/>
      <c r="H21" s="133"/>
      <c r="I21" s="119"/>
      <c r="J21" s="119"/>
      <c r="K21" s="119"/>
      <c r="L21" s="119"/>
      <c r="M21" s="119"/>
      <c r="N21" s="119"/>
      <c r="O21" s="180"/>
      <c r="P21" s="227"/>
      <c r="Q21" s="180"/>
      <c r="R21" s="227"/>
      <c r="S21" s="180"/>
      <c r="T21" s="227"/>
      <c r="U21" s="180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</row>
    <row r="22" spans="1:42" ht="14.25" customHeight="1">
      <c r="A22" s="850" t="s">
        <v>417</v>
      </c>
      <c r="B22" s="850"/>
      <c r="C22" s="850"/>
      <c r="D22" s="850"/>
      <c r="E22" s="850"/>
      <c r="F22" s="850"/>
      <c r="G22" s="850"/>
      <c r="H22" s="850"/>
      <c r="I22" s="438"/>
      <c r="J22" s="438"/>
      <c r="K22" s="438"/>
      <c r="L22" s="438"/>
      <c r="M22" s="438"/>
      <c r="N22" s="438"/>
      <c r="O22" s="180"/>
      <c r="P22" s="227"/>
      <c r="Q22" s="180"/>
      <c r="R22" s="227"/>
      <c r="S22" s="180"/>
      <c r="T22" s="227"/>
      <c r="U22" s="180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</row>
    <row r="23" spans="1:42" ht="14.25" customHeight="1">
      <c r="A23" s="849" t="s">
        <v>360</v>
      </c>
      <c r="B23" s="849"/>
      <c r="C23" s="849"/>
      <c r="D23" s="849"/>
      <c r="E23" s="849"/>
      <c r="F23" s="849"/>
      <c r="G23" s="849"/>
      <c r="H23" s="849"/>
      <c r="I23" s="849"/>
      <c r="O23" s="180"/>
      <c r="P23" s="227"/>
      <c r="Q23" s="180"/>
      <c r="R23" s="227"/>
      <c r="S23" s="180"/>
      <c r="T23" s="227"/>
      <c r="U23" s="180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</row>
    <row r="24" spans="1:42" ht="19.5" customHeight="1">
      <c r="A24" s="446"/>
      <c r="B24" s="447"/>
      <c r="C24" s="447"/>
      <c r="D24" s="448"/>
      <c r="E24" s="447"/>
      <c r="F24" s="449"/>
      <c r="G24" s="447"/>
      <c r="H24" s="450"/>
      <c r="I24" s="447"/>
      <c r="J24" s="450"/>
      <c r="K24" s="447"/>
      <c r="L24" s="450"/>
      <c r="M24" s="447"/>
      <c r="N24" s="450"/>
      <c r="O24" s="180"/>
      <c r="P24" s="227"/>
      <c r="Q24" s="180"/>
      <c r="R24" s="227"/>
      <c r="S24" s="180"/>
      <c r="T24" s="227"/>
      <c r="U24" s="180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227"/>
      <c r="AO24" s="227"/>
      <c r="AP24" s="227"/>
    </row>
    <row r="25" spans="9:10" s="119" customFormat="1" ht="15" customHeight="1">
      <c r="I25" s="143"/>
      <c r="J25" s="7"/>
    </row>
    <row r="26" spans="10:14" s="119" customFormat="1" ht="18.75" customHeight="1">
      <c r="J26" s="142"/>
      <c r="M26" s="760" t="s">
        <v>34</v>
      </c>
      <c r="N26" s="760"/>
    </row>
    <row r="27" s="119" customFormat="1" ht="12.75">
      <c r="L27" s="7"/>
    </row>
    <row r="37" ht="12.75">
      <c r="S37" s="677">
        <v>8158</v>
      </c>
    </row>
    <row r="38" ht="12.75">
      <c r="S38" s="677">
        <v>8151</v>
      </c>
    </row>
    <row r="39" ht="12.75">
      <c r="S39" s="677">
        <v>8161</v>
      </c>
    </row>
    <row r="40" ht="12.75">
      <c r="S40" s="677">
        <v>8170</v>
      </c>
    </row>
    <row r="41" ht="12.75">
      <c r="S41" s="678">
        <v>8191</v>
      </c>
    </row>
    <row r="42" ht="12.75">
      <c r="S42" s="677">
        <v>8180</v>
      </c>
    </row>
    <row r="43" ht="12.75">
      <c r="S43" s="677">
        <v>8170</v>
      </c>
    </row>
    <row r="44" ht="12.75">
      <c r="S44" s="677">
        <v>8123</v>
      </c>
    </row>
    <row r="45" ht="12.75">
      <c r="S45" s="677">
        <v>8062</v>
      </c>
    </row>
    <row r="46" ht="12.75">
      <c r="S46" s="677">
        <v>7921</v>
      </c>
    </row>
    <row r="47" ht="12.75">
      <c r="S47" s="677">
        <v>7822</v>
      </c>
    </row>
    <row r="48" ht="12.75">
      <c r="S48" s="679">
        <v>7759</v>
      </c>
    </row>
  </sheetData>
  <sheetProtection/>
  <mergeCells count="10">
    <mergeCell ref="A23:I23"/>
    <mergeCell ref="A2:AR2"/>
    <mergeCell ref="A3:AR3"/>
    <mergeCell ref="B4:AR4"/>
    <mergeCell ref="M26:N26"/>
    <mergeCell ref="A4:A5"/>
    <mergeCell ref="A20:G20"/>
    <mergeCell ref="A21:G21"/>
    <mergeCell ref="A22:H22"/>
    <mergeCell ref="A19:AR19"/>
  </mergeCells>
  <hyperlinks>
    <hyperlink ref="A1" r:id="rId1" display="http://kayham.erciyes.edu.tr/"/>
  </hyperlinks>
  <printOptions/>
  <pageMargins left="0.75" right="0.75" top="1" bottom="1" header="0.5" footer="0.5"/>
  <pageSetup horizontalDpi="600" verticalDpi="600" orientation="portrait" paperSize="9" r:id="rId3"/>
  <ignoredErrors>
    <ignoredError sqref="B18:C18 E18" formulaRange="1"/>
    <ignoredError sqref="D18 F18 H18 R18 T18 P18 L18 N18 J18" formula="1"/>
    <ignoredError sqref="K18 M18 S18 I18 G18 O18 Q18 U18" formula="1" formulaRange="1"/>
  </ignoredError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R50"/>
  <sheetViews>
    <sheetView zoomScalePageLayoutView="0" workbookViewId="0" topLeftCell="A1">
      <selection activeCell="A2" sqref="A2:AR2"/>
    </sheetView>
  </sheetViews>
  <sheetFormatPr defaultColWidth="9.140625" defaultRowHeight="12.75"/>
  <cols>
    <col min="1" max="1" width="14.140625" style="0" customWidth="1"/>
    <col min="2" max="3" width="7.7109375" style="0" customWidth="1"/>
    <col min="4" max="4" width="9.7109375" style="0" customWidth="1"/>
    <col min="5" max="5" width="7.7109375" style="0" customWidth="1"/>
    <col min="6" max="6" width="9.7109375" style="0" customWidth="1"/>
    <col min="7" max="7" width="7.7109375" style="0" customWidth="1"/>
    <col min="8" max="8" width="9.7109375" style="0" customWidth="1"/>
    <col min="9" max="9" width="7.7109375" style="0" customWidth="1"/>
    <col min="10" max="10" width="9.7109375" style="0" customWidth="1"/>
    <col min="11" max="11" width="7.7109375" style="0" customWidth="1"/>
    <col min="12" max="12" width="9.7109375" style="0" customWidth="1"/>
    <col min="13" max="13" width="7.7109375" style="0" customWidth="1"/>
    <col min="14" max="14" width="9.7109375" style="0" customWidth="1"/>
    <col min="15" max="15" width="7.7109375" style="0" customWidth="1"/>
    <col min="16" max="16" width="9.7109375" style="0" customWidth="1"/>
    <col min="17" max="17" width="7.7109375" style="0" customWidth="1"/>
    <col min="18" max="18" width="9.7109375" style="0" customWidth="1"/>
    <col min="19" max="19" width="7.7109375" style="0" customWidth="1"/>
    <col min="20" max="20" width="9.7109375" style="0" customWidth="1"/>
    <col min="21" max="21" width="7.7109375" style="0" customWidth="1"/>
    <col min="22" max="22" width="9.7109375" style="0" customWidth="1"/>
    <col min="23" max="23" width="7.7109375" style="0" customWidth="1"/>
    <col min="24" max="24" width="9.7109375" style="0" customWidth="1"/>
    <col min="25" max="25" width="7.7109375" style="0" customWidth="1"/>
    <col min="26" max="26" width="9.7109375" style="0" customWidth="1"/>
    <col min="27" max="27" width="7.7109375" style="0" customWidth="1"/>
    <col min="28" max="28" width="9.7109375" style="0" customWidth="1"/>
    <col min="29" max="29" width="7.7109375" style="0" customWidth="1"/>
    <col min="30" max="30" width="9.7109375" style="0" customWidth="1"/>
    <col min="31" max="31" width="7.7109375" style="0" customWidth="1"/>
    <col min="32" max="44" width="9.7109375" style="0" customWidth="1"/>
  </cols>
  <sheetData>
    <row r="1" spans="1:44" s="76" customFormat="1" ht="15.75" customHeight="1" thickBot="1">
      <c r="A1" s="210" t="s">
        <v>41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O1" s="145"/>
      <c r="Q1" s="145"/>
      <c r="S1" s="145"/>
      <c r="U1" s="145"/>
      <c r="AR1" s="437" t="s">
        <v>42</v>
      </c>
    </row>
    <row r="2" spans="1:44" ht="23.25" customHeight="1" thickBot="1" thickTop="1">
      <c r="A2" s="863" t="s">
        <v>74</v>
      </c>
      <c r="B2" s="864"/>
      <c r="C2" s="864"/>
      <c r="D2" s="864"/>
      <c r="E2" s="864"/>
      <c r="F2" s="864"/>
      <c r="G2" s="864"/>
      <c r="H2" s="864"/>
      <c r="I2" s="864"/>
      <c r="J2" s="864"/>
      <c r="K2" s="864"/>
      <c r="L2" s="864"/>
      <c r="M2" s="864"/>
      <c r="N2" s="864"/>
      <c r="O2" s="864"/>
      <c r="P2" s="864"/>
      <c r="Q2" s="864"/>
      <c r="R2" s="864"/>
      <c r="S2" s="864"/>
      <c r="T2" s="864"/>
      <c r="U2" s="864"/>
      <c r="V2" s="864"/>
      <c r="W2" s="864"/>
      <c r="X2" s="864"/>
      <c r="Y2" s="864"/>
      <c r="Z2" s="864"/>
      <c r="AA2" s="864"/>
      <c r="AB2" s="864"/>
      <c r="AC2" s="864"/>
      <c r="AD2" s="864"/>
      <c r="AE2" s="864"/>
      <c r="AF2" s="864"/>
      <c r="AG2" s="864"/>
      <c r="AH2" s="864"/>
      <c r="AI2" s="864"/>
      <c r="AJ2" s="864"/>
      <c r="AK2" s="864"/>
      <c r="AL2" s="864"/>
      <c r="AM2" s="864"/>
      <c r="AN2" s="864"/>
      <c r="AO2" s="864"/>
      <c r="AP2" s="864"/>
      <c r="AQ2" s="864"/>
      <c r="AR2" s="865"/>
    </row>
    <row r="3" spans="1:44" ht="35.25" customHeight="1" thickBot="1">
      <c r="A3" s="856" t="s">
        <v>422</v>
      </c>
      <c r="B3" s="857"/>
      <c r="C3" s="857"/>
      <c r="D3" s="857"/>
      <c r="E3" s="857"/>
      <c r="F3" s="857"/>
      <c r="G3" s="857"/>
      <c r="H3" s="857"/>
      <c r="I3" s="857"/>
      <c r="J3" s="857"/>
      <c r="K3" s="857"/>
      <c r="L3" s="857"/>
      <c r="M3" s="857"/>
      <c r="N3" s="857"/>
      <c r="O3" s="857"/>
      <c r="P3" s="857"/>
      <c r="Q3" s="857"/>
      <c r="R3" s="857"/>
      <c r="S3" s="857"/>
      <c r="T3" s="857"/>
      <c r="U3" s="857"/>
      <c r="V3" s="857"/>
      <c r="W3" s="857"/>
      <c r="X3" s="857"/>
      <c r="Y3" s="857"/>
      <c r="Z3" s="857"/>
      <c r="AA3" s="857"/>
      <c r="AB3" s="857"/>
      <c r="AC3" s="857"/>
      <c r="AD3" s="857"/>
      <c r="AE3" s="857"/>
      <c r="AF3" s="857"/>
      <c r="AG3" s="857"/>
      <c r="AH3" s="857"/>
      <c r="AI3" s="857"/>
      <c r="AJ3" s="857"/>
      <c r="AK3" s="857"/>
      <c r="AL3" s="857"/>
      <c r="AM3" s="857"/>
      <c r="AN3" s="857"/>
      <c r="AO3" s="857"/>
      <c r="AP3" s="857"/>
      <c r="AQ3" s="857"/>
      <c r="AR3" s="858"/>
    </row>
    <row r="4" spans="1:44" ht="27" customHeight="1" thickBot="1">
      <c r="A4" s="774" t="s">
        <v>32</v>
      </c>
      <c r="B4" s="868" t="s">
        <v>31</v>
      </c>
      <c r="C4" s="869"/>
      <c r="D4" s="869"/>
      <c r="E4" s="869"/>
      <c r="F4" s="869"/>
      <c r="G4" s="869"/>
      <c r="H4" s="869"/>
      <c r="I4" s="869"/>
      <c r="J4" s="869"/>
      <c r="K4" s="869"/>
      <c r="L4" s="869"/>
      <c r="M4" s="869"/>
      <c r="N4" s="869"/>
      <c r="O4" s="869"/>
      <c r="P4" s="869"/>
      <c r="Q4" s="869"/>
      <c r="R4" s="869"/>
      <c r="S4" s="869"/>
      <c r="T4" s="869"/>
      <c r="U4" s="869"/>
      <c r="V4" s="869"/>
      <c r="W4" s="869"/>
      <c r="X4" s="869"/>
      <c r="Y4" s="869"/>
      <c r="Z4" s="869"/>
      <c r="AA4" s="869"/>
      <c r="AB4" s="869"/>
      <c r="AC4" s="869"/>
      <c r="AD4" s="869"/>
      <c r="AE4" s="869"/>
      <c r="AF4" s="869"/>
      <c r="AG4" s="869"/>
      <c r="AH4" s="869"/>
      <c r="AI4" s="869"/>
      <c r="AJ4" s="869"/>
      <c r="AK4" s="869"/>
      <c r="AL4" s="869"/>
      <c r="AM4" s="869"/>
      <c r="AN4" s="869"/>
      <c r="AO4" s="869"/>
      <c r="AP4" s="869"/>
      <c r="AQ4" s="869"/>
      <c r="AR4" s="870"/>
    </row>
    <row r="5" spans="1:44" ht="54" customHeight="1" thickBot="1">
      <c r="A5" s="774"/>
      <c r="B5" s="420">
        <v>2002</v>
      </c>
      <c r="C5" s="152">
        <v>2003</v>
      </c>
      <c r="D5" s="451" t="s">
        <v>281</v>
      </c>
      <c r="E5" s="420">
        <v>2004</v>
      </c>
      <c r="F5" s="451" t="s">
        <v>280</v>
      </c>
      <c r="G5" s="420">
        <v>2005</v>
      </c>
      <c r="H5" s="451" t="s">
        <v>279</v>
      </c>
      <c r="I5" s="420">
        <v>2006</v>
      </c>
      <c r="J5" s="451" t="s">
        <v>278</v>
      </c>
      <c r="K5" s="420">
        <v>2007</v>
      </c>
      <c r="L5" s="451" t="s">
        <v>277</v>
      </c>
      <c r="M5" s="420">
        <v>2008</v>
      </c>
      <c r="N5" s="439" t="s">
        <v>276</v>
      </c>
      <c r="O5" s="420">
        <v>2009</v>
      </c>
      <c r="P5" s="439" t="s">
        <v>269</v>
      </c>
      <c r="Q5" s="153">
        <v>2010</v>
      </c>
      <c r="R5" s="423" t="s">
        <v>268</v>
      </c>
      <c r="S5" s="153">
        <v>2011</v>
      </c>
      <c r="T5" s="496" t="s">
        <v>267</v>
      </c>
      <c r="U5" s="153">
        <v>2012</v>
      </c>
      <c r="V5" s="423" t="s">
        <v>266</v>
      </c>
      <c r="W5" s="153">
        <v>2013</v>
      </c>
      <c r="X5" s="423" t="s">
        <v>265</v>
      </c>
      <c r="Y5" s="153">
        <v>2014</v>
      </c>
      <c r="Z5" s="496" t="s">
        <v>264</v>
      </c>
      <c r="AA5" s="153">
        <v>2015</v>
      </c>
      <c r="AB5" s="496" t="s">
        <v>321</v>
      </c>
      <c r="AC5" s="153">
        <v>2016</v>
      </c>
      <c r="AD5" s="496" t="s">
        <v>334</v>
      </c>
      <c r="AE5" s="153">
        <v>2017</v>
      </c>
      <c r="AF5" s="496" t="s">
        <v>336</v>
      </c>
      <c r="AG5" s="153">
        <v>2018</v>
      </c>
      <c r="AH5" s="496" t="s">
        <v>337</v>
      </c>
      <c r="AI5" s="153">
        <v>2019</v>
      </c>
      <c r="AJ5" s="496" t="s">
        <v>347</v>
      </c>
      <c r="AK5" s="153">
        <v>2020</v>
      </c>
      <c r="AL5" s="496" t="s">
        <v>351</v>
      </c>
      <c r="AM5" s="452">
        <v>2021</v>
      </c>
      <c r="AN5" s="496" t="s">
        <v>361</v>
      </c>
      <c r="AO5" s="452">
        <v>2022</v>
      </c>
      <c r="AP5" s="496" t="s">
        <v>399</v>
      </c>
      <c r="AQ5" s="452">
        <v>2023</v>
      </c>
      <c r="AR5" s="154" t="s">
        <v>421</v>
      </c>
    </row>
    <row r="6" spans="1:44" ht="19.5" customHeight="1">
      <c r="A6" s="513" t="s">
        <v>58</v>
      </c>
      <c r="B6" s="440">
        <v>5981</v>
      </c>
      <c r="C6" s="441">
        <v>6192</v>
      </c>
      <c r="D6" s="442">
        <f>(C6-B6)/B6*100</f>
        <v>3.5278381541548236</v>
      </c>
      <c r="E6" s="440">
        <v>6383</v>
      </c>
      <c r="F6" s="443">
        <f>(E6-C6)/C6*100</f>
        <v>3.0846253229974163</v>
      </c>
      <c r="G6" s="440">
        <v>6670</v>
      </c>
      <c r="H6" s="444">
        <f>(G6-E6)/E6*100</f>
        <v>4.4963183456055145</v>
      </c>
      <c r="I6" s="440">
        <v>6496</v>
      </c>
      <c r="J6" s="444">
        <f>(I6-G6)/G6*100</f>
        <v>-2.608695652173913</v>
      </c>
      <c r="K6" s="440">
        <v>6840</v>
      </c>
      <c r="L6" s="444">
        <f>(K6-I6)/I6*100</f>
        <v>5.295566502463054</v>
      </c>
      <c r="M6" s="440">
        <v>7315</v>
      </c>
      <c r="N6" s="444">
        <f aca="true" t="shared" si="0" ref="N6:N18">(M6-K6)/K6*100</f>
        <v>6.944444444444445</v>
      </c>
      <c r="O6" s="440">
        <v>7469</v>
      </c>
      <c r="P6" s="444">
        <f aca="true" t="shared" si="1" ref="P6:P18">(O6-M6)/M6*100</f>
        <v>2.1052631578947367</v>
      </c>
      <c r="Q6" s="147">
        <v>7581</v>
      </c>
      <c r="R6" s="444">
        <f aca="true" t="shared" si="2" ref="R6:R18">(Q6-O6)/O6*100</f>
        <v>1.499531396438613</v>
      </c>
      <c r="S6" s="147">
        <v>7938</v>
      </c>
      <c r="T6" s="444">
        <f aca="true" t="shared" si="3" ref="T6:T18">(S6-Q6)/Q6*100</f>
        <v>4.7091412742382275</v>
      </c>
      <c r="U6" s="147">
        <v>8131</v>
      </c>
      <c r="V6" s="444">
        <f aca="true" t="shared" si="4" ref="V6:V18">(U6-S6)/S6*100</f>
        <v>2.431342907533384</v>
      </c>
      <c r="W6" s="147">
        <v>8218</v>
      </c>
      <c r="X6" s="444">
        <f aca="true" t="shared" si="5" ref="X6:AF17">(W6-U6)/U6*100</f>
        <v>1.069979092362563</v>
      </c>
      <c r="Y6" s="147">
        <v>8478</v>
      </c>
      <c r="Z6" s="444">
        <f t="shared" si="5"/>
        <v>3.163786809442687</v>
      </c>
      <c r="AA6" s="147">
        <v>9008</v>
      </c>
      <c r="AB6" s="444">
        <f t="shared" si="5"/>
        <v>6.251474404340647</v>
      </c>
      <c r="AC6" s="147">
        <v>9602</v>
      </c>
      <c r="AD6" s="444">
        <f t="shared" si="5"/>
        <v>6.594138543516874</v>
      </c>
      <c r="AE6" s="147">
        <v>10032</v>
      </c>
      <c r="AF6" s="444">
        <f t="shared" si="5"/>
        <v>4.478233701312226</v>
      </c>
      <c r="AG6" s="147">
        <v>10701</v>
      </c>
      <c r="AH6" s="444">
        <f>(AG6-AE6)/AE6*100</f>
        <v>6.668660287081339</v>
      </c>
      <c r="AI6" s="147">
        <v>11291</v>
      </c>
      <c r="AJ6" s="444">
        <f>(AI6-AG6)/AG6*100</f>
        <v>5.513503410896178</v>
      </c>
      <c r="AK6" s="147">
        <v>11968</v>
      </c>
      <c r="AL6" s="444">
        <f>(AK6-AI6)/AI6*100</f>
        <v>5.995925958728191</v>
      </c>
      <c r="AM6" s="497">
        <v>13051</v>
      </c>
      <c r="AN6" s="444">
        <f>(AM6-AI6)/AI6*100</f>
        <v>15.587636170401204</v>
      </c>
      <c r="AO6" s="497">
        <v>13989</v>
      </c>
      <c r="AP6" s="444">
        <f>(AO6-AM6)/AM6*100</f>
        <v>7.187188721170791</v>
      </c>
      <c r="AQ6" s="497">
        <v>15346</v>
      </c>
      <c r="AR6" s="559">
        <f>(AQ6-AO6)/AO6*100</f>
        <v>9.700478947744656</v>
      </c>
    </row>
    <row r="7" spans="1:44" ht="19.5" customHeight="1">
      <c r="A7" s="514" t="s">
        <v>59</v>
      </c>
      <c r="B7" s="430">
        <v>5998</v>
      </c>
      <c r="C7" s="426">
        <v>6192</v>
      </c>
      <c r="D7" s="427">
        <f aca="true" t="shared" si="6" ref="D7:D18">(C7-B7)/B7*100</f>
        <v>3.234411470490164</v>
      </c>
      <c r="E7" s="430">
        <v>6385</v>
      </c>
      <c r="F7" s="429">
        <f aca="true" t="shared" si="7" ref="F7:F18">(E7-C7)/C7*100</f>
        <v>3.1169250645994833</v>
      </c>
      <c r="G7" s="430">
        <v>6640</v>
      </c>
      <c r="H7" s="431">
        <f aca="true" t="shared" si="8" ref="H7:H18">(G7-E7)/E7*100</f>
        <v>3.9937353171495693</v>
      </c>
      <c r="I7" s="430">
        <v>6524</v>
      </c>
      <c r="J7" s="431">
        <f aca="true" t="shared" si="9" ref="J7:J18">(I7-G7)/G7*100</f>
        <v>-1.746987951807229</v>
      </c>
      <c r="K7" s="430">
        <v>6898</v>
      </c>
      <c r="L7" s="431">
        <f aca="true" t="shared" si="10" ref="L7:L18">(K7-I7)/I7*100</f>
        <v>5.732679337829552</v>
      </c>
      <c r="M7" s="430">
        <v>7363</v>
      </c>
      <c r="N7" s="431">
        <f t="shared" si="0"/>
        <v>6.74108437228182</v>
      </c>
      <c r="O7" s="430">
        <v>7495</v>
      </c>
      <c r="P7" s="431">
        <f t="shared" si="1"/>
        <v>1.7927475213907376</v>
      </c>
      <c r="Q7" s="149">
        <v>7545</v>
      </c>
      <c r="R7" s="431">
        <f t="shared" si="2"/>
        <v>0.66711140760507</v>
      </c>
      <c r="S7" s="149">
        <v>7966</v>
      </c>
      <c r="T7" s="431">
        <f t="shared" si="3"/>
        <v>5.579854208084824</v>
      </c>
      <c r="U7" s="149">
        <v>8135</v>
      </c>
      <c r="V7" s="431">
        <f t="shared" si="4"/>
        <v>2.1215164448907857</v>
      </c>
      <c r="W7" s="149">
        <v>8235</v>
      </c>
      <c r="X7" s="431">
        <f t="shared" si="5"/>
        <v>1.229256299938537</v>
      </c>
      <c r="Y7" s="149">
        <v>8514</v>
      </c>
      <c r="Z7" s="431">
        <f t="shared" si="5"/>
        <v>3.3879781420765025</v>
      </c>
      <c r="AA7" s="149">
        <v>9082</v>
      </c>
      <c r="AB7" s="431">
        <f t="shared" si="5"/>
        <v>6.6713648108996955</v>
      </c>
      <c r="AC7" s="149">
        <v>9657</v>
      </c>
      <c r="AD7" s="431">
        <f t="shared" si="5"/>
        <v>6.331204580488879</v>
      </c>
      <c r="AE7" s="149">
        <v>10063</v>
      </c>
      <c r="AF7" s="431">
        <f t="shared" si="5"/>
        <v>4.2042042042042045</v>
      </c>
      <c r="AG7" s="149">
        <v>10769</v>
      </c>
      <c r="AH7" s="431">
        <f aca="true" t="shared" si="11" ref="AH7:AH18">(AG7-AE7)/AE7*100</f>
        <v>7.015800457120143</v>
      </c>
      <c r="AI7" s="149">
        <v>11354</v>
      </c>
      <c r="AJ7" s="634">
        <f aca="true" t="shared" si="12" ref="AJ7:AJ17">(AI7-AG7)/AG7*100</f>
        <v>5.432259262698486</v>
      </c>
      <c r="AK7" s="149">
        <v>12021</v>
      </c>
      <c r="AL7" s="431">
        <f aca="true" t="shared" si="13" ref="AL7:AL18">(AK7-AI7)/AI7*100</f>
        <v>5.87458164523516</v>
      </c>
      <c r="AM7" s="498">
        <v>13155</v>
      </c>
      <c r="AN7" s="634">
        <f aca="true" t="shared" si="14" ref="AN7:AN17">(AM7-AI7)/AI7*100</f>
        <v>15.862251189008278</v>
      </c>
      <c r="AO7" s="498">
        <v>14084</v>
      </c>
      <c r="AP7" s="634">
        <f aca="true" t="shared" si="15" ref="AP7:AP17">(AO7-AM7)/AM7*100</f>
        <v>7.061953629798556</v>
      </c>
      <c r="AQ7" s="498">
        <v>15447</v>
      </c>
      <c r="AR7" s="633">
        <f aca="true" t="shared" si="16" ref="AR7:AR17">(AQ7-AO7)/AO7*100</f>
        <v>9.677648395342233</v>
      </c>
    </row>
    <row r="8" spans="1:44" ht="19.5" customHeight="1">
      <c r="A8" s="514" t="s">
        <v>60</v>
      </c>
      <c r="B8" s="430">
        <v>6023</v>
      </c>
      <c r="C8" s="426">
        <v>6212</v>
      </c>
      <c r="D8" s="427">
        <f t="shared" si="6"/>
        <v>3.137971110742155</v>
      </c>
      <c r="E8" s="430">
        <v>6416</v>
      </c>
      <c r="F8" s="429">
        <f t="shared" si="7"/>
        <v>3.2839665164198326</v>
      </c>
      <c r="G8" s="430">
        <v>6624</v>
      </c>
      <c r="H8" s="431">
        <f t="shared" si="8"/>
        <v>3.2418952618453867</v>
      </c>
      <c r="I8" s="430">
        <v>6573</v>
      </c>
      <c r="J8" s="431">
        <f t="shared" si="9"/>
        <v>-0.7699275362318841</v>
      </c>
      <c r="K8" s="430">
        <v>6941</v>
      </c>
      <c r="L8" s="431">
        <f t="shared" si="10"/>
        <v>5.598661189715503</v>
      </c>
      <c r="M8" s="430">
        <v>7382</v>
      </c>
      <c r="N8" s="431">
        <f t="shared" si="0"/>
        <v>6.353551361475292</v>
      </c>
      <c r="O8" s="430">
        <v>7500</v>
      </c>
      <c r="P8" s="431">
        <f t="shared" si="1"/>
        <v>1.5984827959902466</v>
      </c>
      <c r="Q8" s="149">
        <v>7666</v>
      </c>
      <c r="R8" s="431">
        <f t="shared" si="2"/>
        <v>2.2133333333333334</v>
      </c>
      <c r="S8" s="149">
        <v>8001</v>
      </c>
      <c r="T8" s="431">
        <f t="shared" si="3"/>
        <v>4.369945212627185</v>
      </c>
      <c r="U8" s="149">
        <v>8158</v>
      </c>
      <c r="V8" s="431">
        <f t="shared" si="4"/>
        <v>1.96225471816023</v>
      </c>
      <c r="W8" s="149">
        <v>8291</v>
      </c>
      <c r="X8" s="431">
        <f t="shared" si="5"/>
        <v>1.6303015444962001</v>
      </c>
      <c r="Y8" s="149">
        <v>8560</v>
      </c>
      <c r="Z8" s="431">
        <f t="shared" si="5"/>
        <v>3.2444819683994695</v>
      </c>
      <c r="AA8" s="149">
        <v>9125</v>
      </c>
      <c r="AB8" s="431">
        <f t="shared" si="5"/>
        <v>6.600467289719626</v>
      </c>
      <c r="AC8" s="149">
        <v>9723</v>
      </c>
      <c r="AD8" s="431">
        <f t="shared" si="5"/>
        <v>6.553424657534247</v>
      </c>
      <c r="AE8" s="149">
        <v>10115</v>
      </c>
      <c r="AF8" s="431">
        <f t="shared" si="5"/>
        <v>4.031677465802735</v>
      </c>
      <c r="AG8" s="149">
        <v>10853</v>
      </c>
      <c r="AH8" s="431">
        <f t="shared" si="11"/>
        <v>7.296094908551656</v>
      </c>
      <c r="AI8" s="149">
        <v>11436</v>
      </c>
      <c r="AJ8" s="634">
        <f t="shared" si="12"/>
        <v>5.371786602782641</v>
      </c>
      <c r="AK8" s="149">
        <v>12126</v>
      </c>
      <c r="AL8" s="634">
        <f t="shared" si="13"/>
        <v>6.033578174186779</v>
      </c>
      <c r="AM8" s="498">
        <v>13295</v>
      </c>
      <c r="AN8" s="634">
        <f t="shared" si="14"/>
        <v>16.25568380552641</v>
      </c>
      <c r="AO8" s="498">
        <v>14213</v>
      </c>
      <c r="AP8" s="634">
        <f t="shared" si="15"/>
        <v>6.904851447912749</v>
      </c>
      <c r="AQ8" s="498">
        <v>15583</v>
      </c>
      <c r="AR8" s="633">
        <f t="shared" si="16"/>
        <v>9.6390628298037</v>
      </c>
    </row>
    <row r="9" spans="1:44" ht="19.5" customHeight="1">
      <c r="A9" s="514" t="s">
        <v>61</v>
      </c>
      <c r="B9" s="430">
        <v>6054</v>
      </c>
      <c r="C9" s="426">
        <v>6226</v>
      </c>
      <c r="D9" s="427">
        <f t="shared" si="6"/>
        <v>2.8410967955071027</v>
      </c>
      <c r="E9" s="430">
        <v>6457</v>
      </c>
      <c r="F9" s="429">
        <f t="shared" si="7"/>
        <v>3.7102473498233217</v>
      </c>
      <c r="G9" s="430">
        <v>6471</v>
      </c>
      <c r="H9" s="431">
        <f t="shared" si="8"/>
        <v>0.21681895617159672</v>
      </c>
      <c r="I9" s="430">
        <v>6598</v>
      </c>
      <c r="J9" s="431">
        <f t="shared" si="9"/>
        <v>1.9626023798485552</v>
      </c>
      <c r="K9" s="430">
        <v>7018</v>
      </c>
      <c r="L9" s="431">
        <f t="shared" si="10"/>
        <v>6.365565322825098</v>
      </c>
      <c r="M9" s="430">
        <v>7410</v>
      </c>
      <c r="N9" s="431">
        <f t="shared" si="0"/>
        <v>5.585636933599316</v>
      </c>
      <c r="O9" s="430">
        <v>7520</v>
      </c>
      <c r="P9" s="431">
        <f t="shared" si="1"/>
        <v>1.484480431848853</v>
      </c>
      <c r="Q9" s="149">
        <v>7664</v>
      </c>
      <c r="R9" s="431">
        <f t="shared" si="2"/>
        <v>1.9148936170212765</v>
      </c>
      <c r="S9" s="149">
        <v>8020</v>
      </c>
      <c r="T9" s="431">
        <f t="shared" si="3"/>
        <v>4.645093945720251</v>
      </c>
      <c r="U9" s="149">
        <v>8191</v>
      </c>
      <c r="V9" s="431">
        <f t="shared" si="4"/>
        <v>2.1321695760598502</v>
      </c>
      <c r="W9" s="149">
        <v>8321</v>
      </c>
      <c r="X9" s="431">
        <f t="shared" si="5"/>
        <v>1.5871078012452693</v>
      </c>
      <c r="Y9" s="149">
        <v>8609</v>
      </c>
      <c r="Z9" s="431">
        <f t="shared" si="5"/>
        <v>3.4611224612426392</v>
      </c>
      <c r="AA9" s="149">
        <v>9192</v>
      </c>
      <c r="AB9" s="431">
        <f t="shared" si="5"/>
        <v>6.771982808688581</v>
      </c>
      <c r="AC9" s="149">
        <v>9756</v>
      </c>
      <c r="AD9" s="431">
        <f t="shared" si="5"/>
        <v>6.135770234986945</v>
      </c>
      <c r="AE9" s="149">
        <v>10189</v>
      </c>
      <c r="AF9" s="431">
        <f t="shared" si="5"/>
        <v>4.4382943829438295</v>
      </c>
      <c r="AG9" s="149">
        <v>10896</v>
      </c>
      <c r="AH9" s="431">
        <f t="shared" si="11"/>
        <v>6.938855628619099</v>
      </c>
      <c r="AI9" s="149">
        <v>11517</v>
      </c>
      <c r="AJ9" s="634">
        <f t="shared" si="12"/>
        <v>5.699339207048458</v>
      </c>
      <c r="AK9" s="149">
        <v>12193</v>
      </c>
      <c r="AL9" s="431">
        <f t="shared" si="13"/>
        <v>5.869584093079795</v>
      </c>
      <c r="AM9" s="498">
        <v>13417</v>
      </c>
      <c r="AN9" s="634">
        <f t="shared" si="14"/>
        <v>16.49735174090475</v>
      </c>
      <c r="AO9" s="498">
        <v>14276</v>
      </c>
      <c r="AP9" s="634">
        <f t="shared" si="15"/>
        <v>6.402325408064397</v>
      </c>
      <c r="AQ9" s="498">
        <v>15665</v>
      </c>
      <c r="AR9" s="633">
        <f t="shared" si="16"/>
        <v>9.729616138974501</v>
      </c>
    </row>
    <row r="10" spans="1:44" ht="19.5" customHeight="1">
      <c r="A10" s="514" t="s">
        <v>62</v>
      </c>
      <c r="B10" s="430">
        <v>6075</v>
      </c>
      <c r="C10" s="426">
        <v>6236</v>
      </c>
      <c r="D10" s="427">
        <f t="shared" si="6"/>
        <v>2.6502057613168724</v>
      </c>
      <c r="E10" s="430">
        <v>6484</v>
      </c>
      <c r="F10" s="429">
        <f t="shared" si="7"/>
        <v>3.9769082745349587</v>
      </c>
      <c r="G10" s="430">
        <v>6427</v>
      </c>
      <c r="H10" s="431">
        <f t="shared" si="8"/>
        <v>-0.879086983343615</v>
      </c>
      <c r="I10" s="430">
        <v>6648</v>
      </c>
      <c r="J10" s="431">
        <f t="shared" si="9"/>
        <v>3.438618328924848</v>
      </c>
      <c r="K10" s="430">
        <v>7029</v>
      </c>
      <c r="L10" s="431">
        <f t="shared" si="10"/>
        <v>5.731046931407943</v>
      </c>
      <c r="M10" s="430">
        <v>7432</v>
      </c>
      <c r="N10" s="431">
        <f t="shared" si="0"/>
        <v>5.733390240432494</v>
      </c>
      <c r="O10" s="430">
        <v>7538</v>
      </c>
      <c r="P10" s="431">
        <f t="shared" si="1"/>
        <v>1.426264800861141</v>
      </c>
      <c r="Q10" s="149">
        <v>7681</v>
      </c>
      <c r="R10" s="431">
        <f t="shared" si="2"/>
        <v>1.897054921729902</v>
      </c>
      <c r="S10" s="149">
        <v>8028</v>
      </c>
      <c r="T10" s="431">
        <f t="shared" si="3"/>
        <v>4.51764093217029</v>
      </c>
      <c r="U10" s="149">
        <v>8195</v>
      </c>
      <c r="V10" s="431">
        <f t="shared" si="4"/>
        <v>2.0802192326856006</v>
      </c>
      <c r="W10" s="149">
        <v>8363</v>
      </c>
      <c r="X10" s="431">
        <f t="shared" si="5"/>
        <v>2.0500305064063453</v>
      </c>
      <c r="Y10" s="149">
        <v>8648</v>
      </c>
      <c r="Z10" s="431">
        <f t="shared" si="5"/>
        <v>3.4078679899557573</v>
      </c>
      <c r="AA10" s="149">
        <v>9236</v>
      </c>
      <c r="AB10" s="431">
        <f t="shared" si="5"/>
        <v>6.799259944495837</v>
      </c>
      <c r="AC10" s="149">
        <v>9809</v>
      </c>
      <c r="AD10" s="431">
        <f t="shared" si="5"/>
        <v>6.203984408834994</v>
      </c>
      <c r="AE10" s="149">
        <v>10243</v>
      </c>
      <c r="AF10" s="431">
        <f t="shared" si="5"/>
        <v>4.424508104801713</v>
      </c>
      <c r="AG10" s="149">
        <v>10921</v>
      </c>
      <c r="AH10" s="431">
        <f t="shared" si="11"/>
        <v>6.619154544567022</v>
      </c>
      <c r="AI10" s="149">
        <v>11565</v>
      </c>
      <c r="AJ10" s="634">
        <f t="shared" si="12"/>
        <v>5.8968958886548855</v>
      </c>
      <c r="AK10" s="149">
        <v>12254</v>
      </c>
      <c r="AL10" s="431">
        <f t="shared" si="13"/>
        <v>5.957630782533506</v>
      </c>
      <c r="AM10" s="498">
        <v>13472</v>
      </c>
      <c r="AN10" s="634">
        <f t="shared" si="14"/>
        <v>16.489407695633375</v>
      </c>
      <c r="AO10" s="498">
        <v>14386</v>
      </c>
      <c r="AP10" s="634">
        <f t="shared" si="15"/>
        <v>6.784441805225653</v>
      </c>
      <c r="AQ10" s="498">
        <v>15741</v>
      </c>
      <c r="AR10" s="633">
        <f t="shared" si="16"/>
        <v>9.418879466147644</v>
      </c>
    </row>
    <row r="11" spans="1:44" ht="19.5" customHeight="1">
      <c r="A11" s="514" t="s">
        <v>63</v>
      </c>
      <c r="B11" s="430">
        <v>6096</v>
      </c>
      <c r="C11" s="426">
        <v>6237</v>
      </c>
      <c r="D11" s="427">
        <f t="shared" si="6"/>
        <v>2.312992125984252</v>
      </c>
      <c r="E11" s="430">
        <v>6510</v>
      </c>
      <c r="F11" s="429">
        <f t="shared" si="7"/>
        <v>4.377104377104377</v>
      </c>
      <c r="G11" s="430">
        <v>6429</v>
      </c>
      <c r="H11" s="431">
        <f t="shared" si="8"/>
        <v>-1.2442396313364055</v>
      </c>
      <c r="I11" s="430">
        <v>6662</v>
      </c>
      <c r="J11" s="431">
        <f t="shared" si="9"/>
        <v>3.624202830922383</v>
      </c>
      <c r="K11" s="430">
        <v>7077</v>
      </c>
      <c r="L11" s="431">
        <f t="shared" si="10"/>
        <v>6.229360552386671</v>
      </c>
      <c r="M11" s="430">
        <v>7466</v>
      </c>
      <c r="N11" s="431">
        <f t="shared" si="0"/>
        <v>5.49667938391974</v>
      </c>
      <c r="O11" s="430">
        <v>7553</v>
      </c>
      <c r="P11" s="431">
        <f t="shared" si="1"/>
        <v>1.1652826145191535</v>
      </c>
      <c r="Q11" s="149">
        <v>7695</v>
      </c>
      <c r="R11" s="431">
        <f t="shared" si="2"/>
        <v>1.8800476631801935</v>
      </c>
      <c r="S11" s="149">
        <v>8053</v>
      </c>
      <c r="T11" s="431">
        <f t="shared" si="3"/>
        <v>4.65237166991553</v>
      </c>
      <c r="U11" s="149">
        <v>8223</v>
      </c>
      <c r="V11" s="431">
        <f t="shared" si="4"/>
        <v>2.111014528747051</v>
      </c>
      <c r="W11" s="149">
        <v>8355</v>
      </c>
      <c r="X11" s="431">
        <f t="shared" si="5"/>
        <v>1.6052535570959505</v>
      </c>
      <c r="Y11" s="149">
        <v>8672</v>
      </c>
      <c r="Z11" s="431">
        <f t="shared" si="5"/>
        <v>3.7941352483542787</v>
      </c>
      <c r="AA11" s="149">
        <v>9287</v>
      </c>
      <c r="AB11" s="431">
        <f t="shared" si="5"/>
        <v>7.09178966789668</v>
      </c>
      <c r="AC11" s="149">
        <v>9816</v>
      </c>
      <c r="AD11" s="431">
        <f t="shared" si="5"/>
        <v>5.696134381393345</v>
      </c>
      <c r="AE11" s="149">
        <v>10263</v>
      </c>
      <c r="AF11" s="431">
        <f t="shared" si="5"/>
        <v>4.553789731051345</v>
      </c>
      <c r="AG11" s="149">
        <v>10970</v>
      </c>
      <c r="AH11" s="431">
        <f t="shared" si="11"/>
        <v>6.888823930624574</v>
      </c>
      <c r="AI11" s="149">
        <v>11582</v>
      </c>
      <c r="AJ11" s="634">
        <f t="shared" si="12"/>
        <v>5.578851412944394</v>
      </c>
      <c r="AK11" s="149">
        <v>12388</v>
      </c>
      <c r="AL11" s="634">
        <f t="shared" si="13"/>
        <v>6.959074425833189</v>
      </c>
      <c r="AM11" s="498">
        <v>13571</v>
      </c>
      <c r="AN11" s="634">
        <f t="shared" si="14"/>
        <v>17.173199792781904</v>
      </c>
      <c r="AO11" s="498">
        <v>14480</v>
      </c>
      <c r="AP11" s="634">
        <f t="shared" si="15"/>
        <v>6.698106255987031</v>
      </c>
      <c r="AQ11" s="498">
        <v>15811</v>
      </c>
      <c r="AR11" s="633">
        <f t="shared" si="16"/>
        <v>9.191988950276244</v>
      </c>
    </row>
    <row r="12" spans="1:44" ht="19.5" customHeight="1">
      <c r="A12" s="514" t="s">
        <v>64</v>
      </c>
      <c r="B12" s="430">
        <v>6119</v>
      </c>
      <c r="C12" s="426">
        <v>6251</v>
      </c>
      <c r="D12" s="427">
        <f t="shared" si="6"/>
        <v>2.1572152312469357</v>
      </c>
      <c r="E12" s="430">
        <v>6530</v>
      </c>
      <c r="F12" s="429">
        <f t="shared" si="7"/>
        <v>4.4632858742601185</v>
      </c>
      <c r="G12" s="430">
        <v>6431</v>
      </c>
      <c r="H12" s="431">
        <f t="shared" si="8"/>
        <v>-1.5160796324655437</v>
      </c>
      <c r="I12" s="430">
        <v>6717</v>
      </c>
      <c r="J12" s="431">
        <f t="shared" si="9"/>
        <v>4.447208832218939</v>
      </c>
      <c r="K12" s="430">
        <v>7103</v>
      </c>
      <c r="L12" s="431">
        <f t="shared" si="10"/>
        <v>5.7466130713115975</v>
      </c>
      <c r="M12" s="430">
        <v>7469</v>
      </c>
      <c r="N12" s="431">
        <f t="shared" si="0"/>
        <v>5.152752358158525</v>
      </c>
      <c r="O12" s="430">
        <v>7573</v>
      </c>
      <c r="P12" s="431">
        <f t="shared" si="1"/>
        <v>1.392422010978712</v>
      </c>
      <c r="Q12" s="149">
        <v>7711</v>
      </c>
      <c r="R12" s="431">
        <f t="shared" si="2"/>
        <v>1.8222633038425986</v>
      </c>
      <c r="S12" s="149">
        <v>8079</v>
      </c>
      <c r="T12" s="431">
        <f t="shared" si="3"/>
        <v>4.772403060562833</v>
      </c>
      <c r="U12" s="149">
        <v>8232</v>
      </c>
      <c r="V12" s="431">
        <f t="shared" si="4"/>
        <v>1.8937987374675083</v>
      </c>
      <c r="W12" s="149">
        <v>8369</v>
      </c>
      <c r="X12" s="431">
        <f t="shared" si="5"/>
        <v>1.6642371234207969</v>
      </c>
      <c r="Y12" s="149">
        <v>8703</v>
      </c>
      <c r="Z12" s="431">
        <f t="shared" si="5"/>
        <v>3.990918867248178</v>
      </c>
      <c r="AA12" s="149">
        <v>9320</v>
      </c>
      <c r="AB12" s="431">
        <f t="shared" si="5"/>
        <v>7.089509364586924</v>
      </c>
      <c r="AC12" s="149">
        <v>9831</v>
      </c>
      <c r="AD12" s="431">
        <f t="shared" si="5"/>
        <v>5.482832618025752</v>
      </c>
      <c r="AE12" s="149">
        <v>10303</v>
      </c>
      <c r="AF12" s="431">
        <f t="shared" si="5"/>
        <v>4.801139253382159</v>
      </c>
      <c r="AG12" s="149">
        <v>11009</v>
      </c>
      <c r="AH12" s="431">
        <f t="shared" si="11"/>
        <v>6.852373095214986</v>
      </c>
      <c r="AI12" s="149">
        <v>11594</v>
      </c>
      <c r="AJ12" s="634">
        <f t="shared" si="12"/>
        <v>5.313834135707149</v>
      </c>
      <c r="AK12" s="149">
        <v>12509</v>
      </c>
      <c r="AL12" s="431">
        <f t="shared" si="13"/>
        <v>7.892013110229429</v>
      </c>
      <c r="AM12" s="498">
        <v>13642</v>
      </c>
      <c r="AN12" s="634">
        <f t="shared" si="14"/>
        <v>17.664309125409694</v>
      </c>
      <c r="AO12" s="498">
        <v>14545</v>
      </c>
      <c r="AP12" s="634">
        <f t="shared" si="15"/>
        <v>6.619264037531154</v>
      </c>
      <c r="AQ12" s="498">
        <v>15901</v>
      </c>
      <c r="AR12" s="633">
        <f t="shared" si="16"/>
        <v>9.322791337229289</v>
      </c>
    </row>
    <row r="13" spans="1:44" ht="19.5" customHeight="1">
      <c r="A13" s="514" t="s">
        <v>65</v>
      </c>
      <c r="B13" s="430">
        <v>6129</v>
      </c>
      <c r="C13" s="426">
        <v>6267</v>
      </c>
      <c r="D13" s="427">
        <f t="shared" si="6"/>
        <v>2.2515907978463043</v>
      </c>
      <c r="E13" s="430">
        <v>6551</v>
      </c>
      <c r="F13" s="429">
        <f t="shared" si="7"/>
        <v>4.5316738471357905</v>
      </c>
      <c r="G13" s="430">
        <v>6437</v>
      </c>
      <c r="H13" s="431">
        <f t="shared" si="8"/>
        <v>-1.740192337047779</v>
      </c>
      <c r="I13" s="430">
        <v>6730</v>
      </c>
      <c r="J13" s="431">
        <f t="shared" si="9"/>
        <v>4.551809849308684</v>
      </c>
      <c r="K13" s="430">
        <v>7140</v>
      </c>
      <c r="L13" s="431">
        <f t="shared" si="10"/>
        <v>6.092124814264487</v>
      </c>
      <c r="M13" s="430">
        <v>7463</v>
      </c>
      <c r="N13" s="431">
        <f t="shared" si="0"/>
        <v>4.523809523809524</v>
      </c>
      <c r="O13" s="430">
        <v>7570</v>
      </c>
      <c r="P13" s="431">
        <f t="shared" si="1"/>
        <v>1.433739782929117</v>
      </c>
      <c r="Q13" s="128">
        <v>7769</v>
      </c>
      <c r="R13" s="431">
        <f t="shared" si="2"/>
        <v>2.6287978863936594</v>
      </c>
      <c r="S13" s="149">
        <v>8073</v>
      </c>
      <c r="T13" s="431">
        <f t="shared" si="3"/>
        <v>3.912987514480628</v>
      </c>
      <c r="U13" s="149">
        <v>8230</v>
      </c>
      <c r="V13" s="431">
        <f t="shared" si="4"/>
        <v>1.9447541186671622</v>
      </c>
      <c r="W13" s="149">
        <v>8393</v>
      </c>
      <c r="X13" s="431">
        <f t="shared" si="5"/>
        <v>1.9805589307411906</v>
      </c>
      <c r="Y13" s="149">
        <v>8758</v>
      </c>
      <c r="Z13" s="431">
        <f t="shared" si="5"/>
        <v>4.348862147027285</v>
      </c>
      <c r="AA13" s="149">
        <v>9391</v>
      </c>
      <c r="AB13" s="431">
        <f t="shared" si="5"/>
        <v>7.2276775519525005</v>
      </c>
      <c r="AC13" s="149">
        <v>9839</v>
      </c>
      <c r="AD13" s="431">
        <f t="shared" si="5"/>
        <v>4.770524970716643</v>
      </c>
      <c r="AE13" s="149">
        <v>10366</v>
      </c>
      <c r="AF13" s="431">
        <f t="shared" si="5"/>
        <v>5.356235389775383</v>
      </c>
      <c r="AG13" s="149">
        <v>11064</v>
      </c>
      <c r="AH13" s="431">
        <f t="shared" si="11"/>
        <v>6.7335519969129844</v>
      </c>
      <c r="AI13" s="149">
        <v>11632</v>
      </c>
      <c r="AJ13" s="634">
        <f t="shared" si="12"/>
        <v>5.1337671728127265</v>
      </c>
      <c r="AK13" s="149">
        <v>12619</v>
      </c>
      <c r="AL13" s="431">
        <f t="shared" si="13"/>
        <v>8.485213204951856</v>
      </c>
      <c r="AM13" s="498">
        <v>13711</v>
      </c>
      <c r="AN13" s="634">
        <f t="shared" si="14"/>
        <v>17.87310866574966</v>
      </c>
      <c r="AO13" s="498">
        <v>14685</v>
      </c>
      <c r="AP13" s="634">
        <f t="shared" si="15"/>
        <v>7.1037852818904526</v>
      </c>
      <c r="AQ13" s="498">
        <v>16005</v>
      </c>
      <c r="AR13" s="633">
        <f t="shared" si="16"/>
        <v>8.98876404494382</v>
      </c>
    </row>
    <row r="14" spans="1:44" ht="19.5" customHeight="1">
      <c r="A14" s="514" t="s">
        <v>66</v>
      </c>
      <c r="B14" s="430">
        <v>6140</v>
      </c>
      <c r="C14" s="426">
        <v>6284</v>
      </c>
      <c r="D14" s="427">
        <f t="shared" si="6"/>
        <v>2.3452768729641695</v>
      </c>
      <c r="E14" s="430">
        <v>6579</v>
      </c>
      <c r="F14" s="429">
        <f t="shared" si="7"/>
        <v>4.694462126034373</v>
      </c>
      <c r="G14" s="430">
        <v>6445</v>
      </c>
      <c r="H14" s="431">
        <f t="shared" si="8"/>
        <v>-2.036783705730354</v>
      </c>
      <c r="I14" s="430">
        <v>6762</v>
      </c>
      <c r="J14" s="431">
        <f t="shared" si="9"/>
        <v>4.918541505042668</v>
      </c>
      <c r="K14" s="430">
        <v>7182</v>
      </c>
      <c r="L14" s="431">
        <f t="shared" si="10"/>
        <v>6.211180124223603</v>
      </c>
      <c r="M14" s="430">
        <v>7483</v>
      </c>
      <c r="N14" s="431">
        <f t="shared" si="0"/>
        <v>4.1910331384015596</v>
      </c>
      <c r="O14" s="430">
        <v>7572</v>
      </c>
      <c r="P14" s="431">
        <f t="shared" si="1"/>
        <v>1.1893625551249498</v>
      </c>
      <c r="Q14" s="128">
        <v>7839</v>
      </c>
      <c r="R14" s="431">
        <f t="shared" si="2"/>
        <v>3.5261489698890647</v>
      </c>
      <c r="S14" s="149">
        <v>8079</v>
      </c>
      <c r="T14" s="431">
        <f t="shared" si="3"/>
        <v>3.0616150019135095</v>
      </c>
      <c r="U14" s="149">
        <v>8222</v>
      </c>
      <c r="V14" s="431">
        <f t="shared" si="4"/>
        <v>1.770021042208194</v>
      </c>
      <c r="W14" s="149">
        <v>8411</v>
      </c>
      <c r="X14" s="431">
        <f t="shared" si="5"/>
        <v>2.298710775966918</v>
      </c>
      <c r="Y14" s="149">
        <v>8799</v>
      </c>
      <c r="Z14" s="431">
        <f t="shared" si="5"/>
        <v>4.613006776839853</v>
      </c>
      <c r="AA14" s="149">
        <v>9440</v>
      </c>
      <c r="AB14" s="431">
        <f t="shared" si="5"/>
        <v>7.284918740765995</v>
      </c>
      <c r="AC14" s="149">
        <v>9886</v>
      </c>
      <c r="AD14" s="431">
        <f t="shared" si="5"/>
        <v>4.72457627118644</v>
      </c>
      <c r="AE14" s="149">
        <v>10404</v>
      </c>
      <c r="AF14" s="431">
        <f t="shared" si="5"/>
        <v>5.239732955694922</v>
      </c>
      <c r="AG14" s="149">
        <v>11118</v>
      </c>
      <c r="AH14" s="431">
        <f t="shared" si="11"/>
        <v>6.862745098039216</v>
      </c>
      <c r="AI14" s="149">
        <v>11687</v>
      </c>
      <c r="AJ14" s="634">
        <f t="shared" si="12"/>
        <v>5.117826947292679</v>
      </c>
      <c r="AK14" s="149">
        <v>12743</v>
      </c>
      <c r="AL14" s="431">
        <f t="shared" si="13"/>
        <v>9.035680670830839</v>
      </c>
      <c r="AM14" s="498">
        <v>13796</v>
      </c>
      <c r="AN14" s="634">
        <f t="shared" si="14"/>
        <v>18.045691794301362</v>
      </c>
      <c r="AO14" s="498">
        <v>14800</v>
      </c>
      <c r="AP14" s="634">
        <f t="shared" si="15"/>
        <v>7.277471730936504</v>
      </c>
      <c r="AQ14" s="498">
        <v>16106</v>
      </c>
      <c r="AR14" s="633">
        <f t="shared" si="16"/>
        <v>8.824324324324325</v>
      </c>
    </row>
    <row r="15" spans="1:44" ht="19.5" customHeight="1">
      <c r="A15" s="514" t="s">
        <v>67</v>
      </c>
      <c r="B15" s="430">
        <v>6126</v>
      </c>
      <c r="C15" s="426">
        <v>6304</v>
      </c>
      <c r="D15" s="427">
        <f t="shared" si="6"/>
        <v>2.9056480574600063</v>
      </c>
      <c r="E15" s="430">
        <v>6597</v>
      </c>
      <c r="F15" s="429">
        <f t="shared" si="7"/>
        <v>4.647842639593908</v>
      </c>
      <c r="G15" s="430">
        <v>6435</v>
      </c>
      <c r="H15" s="431">
        <f t="shared" si="8"/>
        <v>-2.455661664392906</v>
      </c>
      <c r="I15" s="430">
        <v>6766</v>
      </c>
      <c r="J15" s="431">
        <f t="shared" si="9"/>
        <v>5.143745143745144</v>
      </c>
      <c r="K15" s="430">
        <v>7222</v>
      </c>
      <c r="L15" s="431">
        <f t="shared" si="10"/>
        <v>6.739580254212238</v>
      </c>
      <c r="M15" s="430">
        <v>7477</v>
      </c>
      <c r="N15" s="431">
        <f t="shared" si="0"/>
        <v>3.530877873165328</v>
      </c>
      <c r="O15" s="430">
        <v>7552</v>
      </c>
      <c r="P15" s="431">
        <f t="shared" si="1"/>
        <v>1.003076100040123</v>
      </c>
      <c r="Q15" s="128">
        <v>7850</v>
      </c>
      <c r="R15" s="431">
        <f t="shared" si="2"/>
        <v>3.9459745762711864</v>
      </c>
      <c r="S15" s="149">
        <v>8095</v>
      </c>
      <c r="T15" s="431">
        <f t="shared" si="3"/>
        <v>3.121019108280255</v>
      </c>
      <c r="U15" s="149">
        <v>8226</v>
      </c>
      <c r="V15" s="431">
        <f t="shared" si="4"/>
        <v>1.618282890673255</v>
      </c>
      <c r="W15" s="149">
        <v>8424</v>
      </c>
      <c r="X15" s="431">
        <f t="shared" si="5"/>
        <v>2.4070021881838075</v>
      </c>
      <c r="Y15" s="149">
        <v>8859</v>
      </c>
      <c r="Z15" s="431">
        <f t="shared" si="5"/>
        <v>5.163817663817664</v>
      </c>
      <c r="AA15" s="149">
        <v>9488</v>
      </c>
      <c r="AB15" s="431">
        <f t="shared" si="5"/>
        <v>7.100124167513264</v>
      </c>
      <c r="AC15" s="149">
        <v>9943</v>
      </c>
      <c r="AD15" s="431">
        <f t="shared" si="5"/>
        <v>4.795531197301854</v>
      </c>
      <c r="AE15" s="149">
        <v>10470</v>
      </c>
      <c r="AF15" s="431">
        <f t="shared" si="5"/>
        <v>5.3002112038620135</v>
      </c>
      <c r="AG15" s="149">
        <v>11149</v>
      </c>
      <c r="AH15" s="431">
        <f t="shared" si="11"/>
        <v>6.485195797516714</v>
      </c>
      <c r="AI15" s="149">
        <v>11745</v>
      </c>
      <c r="AJ15" s="634">
        <f t="shared" si="12"/>
        <v>5.345770921158848</v>
      </c>
      <c r="AK15" s="149">
        <v>12801</v>
      </c>
      <c r="AL15" s="431">
        <f t="shared" si="13"/>
        <v>8.991060025542783</v>
      </c>
      <c r="AM15" s="498">
        <v>13846</v>
      </c>
      <c r="AN15" s="634">
        <f t="shared" si="14"/>
        <v>17.888463175819496</v>
      </c>
      <c r="AO15" s="498">
        <v>14909</v>
      </c>
      <c r="AP15" s="634">
        <f t="shared" si="15"/>
        <v>7.677307525639174</v>
      </c>
      <c r="AQ15" s="498">
        <v>16167</v>
      </c>
      <c r="AR15" s="633">
        <f t="shared" si="16"/>
        <v>8.437856328392247</v>
      </c>
    </row>
    <row r="16" spans="1:44" ht="19.5" customHeight="1">
      <c r="A16" s="514" t="s">
        <v>68</v>
      </c>
      <c r="B16" s="430">
        <v>6152</v>
      </c>
      <c r="C16" s="426">
        <v>6299</v>
      </c>
      <c r="D16" s="427">
        <f t="shared" si="6"/>
        <v>2.3894668400520156</v>
      </c>
      <c r="E16" s="430">
        <v>6631</v>
      </c>
      <c r="F16" s="429">
        <f t="shared" si="7"/>
        <v>5.270677885378632</v>
      </c>
      <c r="G16" s="430">
        <v>6436</v>
      </c>
      <c r="H16" s="431">
        <f t="shared" si="8"/>
        <v>-2.940732921128035</v>
      </c>
      <c r="I16" s="430">
        <v>6777</v>
      </c>
      <c r="J16" s="431">
        <f t="shared" si="9"/>
        <v>5.298321939092604</v>
      </c>
      <c r="K16" s="430">
        <v>7250</v>
      </c>
      <c r="L16" s="431">
        <f t="shared" si="10"/>
        <v>6.979489449608972</v>
      </c>
      <c r="M16" s="430">
        <v>7475</v>
      </c>
      <c r="N16" s="431">
        <f t="shared" si="0"/>
        <v>3.103448275862069</v>
      </c>
      <c r="O16" s="430">
        <v>7536</v>
      </c>
      <c r="P16" s="431">
        <f t="shared" si="1"/>
        <v>0.8160535117056855</v>
      </c>
      <c r="Q16" s="149">
        <v>7862</v>
      </c>
      <c r="R16" s="431">
        <f t="shared" si="2"/>
        <v>4.325902335456475</v>
      </c>
      <c r="S16" s="149">
        <v>8109</v>
      </c>
      <c r="T16" s="431">
        <f t="shared" si="3"/>
        <v>3.1416942253879423</v>
      </c>
      <c r="U16" s="149">
        <v>8228</v>
      </c>
      <c r="V16" s="431">
        <f t="shared" si="4"/>
        <v>1.4675052410901468</v>
      </c>
      <c r="W16" s="149">
        <v>8465</v>
      </c>
      <c r="X16" s="431">
        <f t="shared" si="5"/>
        <v>2.880408361691784</v>
      </c>
      <c r="Y16" s="149">
        <v>8967</v>
      </c>
      <c r="Z16" s="431">
        <f t="shared" si="5"/>
        <v>5.930301240401654</v>
      </c>
      <c r="AA16" s="149">
        <v>9511</v>
      </c>
      <c r="AB16" s="431">
        <f t="shared" si="5"/>
        <v>6.066688970670235</v>
      </c>
      <c r="AC16" s="149">
        <v>9985</v>
      </c>
      <c r="AD16" s="431">
        <f t="shared" si="5"/>
        <v>4.9837030806434655</v>
      </c>
      <c r="AE16" s="149">
        <v>10508</v>
      </c>
      <c r="AF16" s="431">
        <f t="shared" si="5"/>
        <v>5.237856785177766</v>
      </c>
      <c r="AG16" s="149">
        <v>11211</v>
      </c>
      <c r="AH16" s="431">
        <f t="shared" si="11"/>
        <v>6.690140845070422</v>
      </c>
      <c r="AI16" s="149">
        <v>11809</v>
      </c>
      <c r="AJ16" s="634">
        <f t="shared" si="12"/>
        <v>5.334046918205334</v>
      </c>
      <c r="AK16" s="149">
        <v>12864</v>
      </c>
      <c r="AL16" s="431">
        <f t="shared" si="13"/>
        <v>8.933864002032347</v>
      </c>
      <c r="AM16" s="498">
        <v>13921</v>
      </c>
      <c r="AN16" s="634">
        <f t="shared" si="14"/>
        <v>17.88466423913964</v>
      </c>
      <c r="AO16" s="498">
        <v>15034</v>
      </c>
      <c r="AP16" s="634">
        <f t="shared" si="15"/>
        <v>7.995115293441563</v>
      </c>
      <c r="AQ16" s="498">
        <v>16217</v>
      </c>
      <c r="AR16" s="633">
        <f t="shared" si="16"/>
        <v>7.868830650525475</v>
      </c>
    </row>
    <row r="17" spans="1:44" ht="19.5" customHeight="1">
      <c r="A17" s="514" t="s">
        <v>69</v>
      </c>
      <c r="B17" s="430">
        <v>6165</v>
      </c>
      <c r="C17" s="426">
        <v>6327</v>
      </c>
      <c r="D17" s="427">
        <f t="shared" si="6"/>
        <v>2.627737226277372</v>
      </c>
      <c r="E17" s="430">
        <v>6643</v>
      </c>
      <c r="F17" s="429">
        <f t="shared" si="7"/>
        <v>4.99446815236289</v>
      </c>
      <c r="G17" s="430">
        <v>6461</v>
      </c>
      <c r="H17" s="431">
        <f t="shared" si="8"/>
        <v>-2.73972602739726</v>
      </c>
      <c r="I17" s="430">
        <v>6784</v>
      </c>
      <c r="J17" s="431">
        <f t="shared" si="9"/>
        <v>4.99922612598669</v>
      </c>
      <c r="K17" s="430">
        <v>7280</v>
      </c>
      <c r="L17" s="431">
        <f t="shared" si="10"/>
        <v>7.311320754716981</v>
      </c>
      <c r="M17" s="430">
        <v>7439</v>
      </c>
      <c r="N17" s="431">
        <f t="shared" si="0"/>
        <v>2.184065934065934</v>
      </c>
      <c r="O17" s="430">
        <v>7554</v>
      </c>
      <c r="P17" s="431">
        <f t="shared" si="1"/>
        <v>1.5459067078908455</v>
      </c>
      <c r="Q17" s="149">
        <v>7897</v>
      </c>
      <c r="R17" s="431">
        <f t="shared" si="2"/>
        <v>4.540640720148266</v>
      </c>
      <c r="S17" s="149">
        <v>8116</v>
      </c>
      <c r="T17" s="431">
        <f t="shared" si="3"/>
        <v>2.773205014562492</v>
      </c>
      <c r="U17" s="149">
        <v>8215</v>
      </c>
      <c r="V17" s="431">
        <f t="shared" si="4"/>
        <v>1.2198127156234597</v>
      </c>
      <c r="W17" s="149">
        <v>8463</v>
      </c>
      <c r="X17" s="431">
        <f t="shared" si="5"/>
        <v>3.018867924528302</v>
      </c>
      <c r="Y17" s="149">
        <v>8963</v>
      </c>
      <c r="Z17" s="431">
        <f t="shared" si="5"/>
        <v>5.908070424199456</v>
      </c>
      <c r="AA17" s="149">
        <v>9545</v>
      </c>
      <c r="AB17" s="431">
        <f t="shared" si="5"/>
        <v>6.493361597679348</v>
      </c>
      <c r="AC17" s="149">
        <v>9987</v>
      </c>
      <c r="AD17" s="431">
        <f t="shared" si="5"/>
        <v>4.63069669984285</v>
      </c>
      <c r="AE17" s="149">
        <v>10557</v>
      </c>
      <c r="AF17" s="431">
        <f t="shared" si="5"/>
        <v>5.707419645539201</v>
      </c>
      <c r="AG17" s="149">
        <v>11248</v>
      </c>
      <c r="AH17" s="431">
        <f t="shared" si="11"/>
        <v>6.545420100407312</v>
      </c>
      <c r="AI17" s="149">
        <v>11867</v>
      </c>
      <c r="AJ17" s="635">
        <f t="shared" si="12"/>
        <v>5.503200568990042</v>
      </c>
      <c r="AK17" s="149">
        <v>12898</v>
      </c>
      <c r="AL17" s="634">
        <f t="shared" si="13"/>
        <v>8.687958203421251</v>
      </c>
      <c r="AM17" s="498">
        <v>13959</v>
      </c>
      <c r="AN17" s="634">
        <f t="shared" si="14"/>
        <v>17.62871829442993</v>
      </c>
      <c r="AO17" s="498">
        <v>15194</v>
      </c>
      <c r="AP17" s="634">
        <f t="shared" si="15"/>
        <v>8.847338634572676</v>
      </c>
      <c r="AQ17" s="498">
        <v>16319</v>
      </c>
      <c r="AR17" s="633">
        <f t="shared" si="16"/>
        <v>7.404238515203369</v>
      </c>
    </row>
    <row r="18" spans="1:44" ht="19.5" customHeight="1" thickBot="1">
      <c r="A18" s="515" t="s">
        <v>83</v>
      </c>
      <c r="B18" s="520">
        <f>SUM(B6:B17)</f>
        <v>73058</v>
      </c>
      <c r="C18" s="521">
        <f>SUM(C6:C17)</f>
        <v>75027</v>
      </c>
      <c r="D18" s="516">
        <f t="shared" si="6"/>
        <v>2.69511894659038</v>
      </c>
      <c r="E18" s="520">
        <f>SUM(E6:E17)</f>
        <v>78166</v>
      </c>
      <c r="F18" s="517">
        <f t="shared" si="7"/>
        <v>4.183827155557332</v>
      </c>
      <c r="G18" s="520">
        <f>SUM(G6:G17)</f>
        <v>77906</v>
      </c>
      <c r="H18" s="518">
        <f t="shared" si="8"/>
        <v>-0.33262543817004836</v>
      </c>
      <c r="I18" s="520">
        <f>SUM(I6:I17)</f>
        <v>80037</v>
      </c>
      <c r="J18" s="518">
        <f t="shared" si="9"/>
        <v>2.735347726747619</v>
      </c>
      <c r="K18" s="520">
        <f>SUM(K6:K17)</f>
        <v>84980</v>
      </c>
      <c r="L18" s="518">
        <f t="shared" si="10"/>
        <v>6.175893649187251</v>
      </c>
      <c r="M18" s="520">
        <f>SUM(M6:M17)</f>
        <v>89174</v>
      </c>
      <c r="N18" s="518">
        <f t="shared" si="0"/>
        <v>4.935278889150388</v>
      </c>
      <c r="O18" s="520">
        <f>SUM(O6:O17)</f>
        <v>90432</v>
      </c>
      <c r="P18" s="518">
        <f t="shared" si="1"/>
        <v>1.4107250992441744</v>
      </c>
      <c r="Q18" s="520">
        <f>SUM(Q6:Q17)</f>
        <v>92760</v>
      </c>
      <c r="R18" s="518">
        <f t="shared" si="2"/>
        <v>2.5743099787685777</v>
      </c>
      <c r="S18" s="520">
        <f>SUM(S6:S17)</f>
        <v>96557</v>
      </c>
      <c r="T18" s="518">
        <f t="shared" si="3"/>
        <v>4.093359206554549</v>
      </c>
      <c r="U18" s="520">
        <f>SUM(U6:U17)</f>
        <v>98386</v>
      </c>
      <c r="V18" s="518">
        <f t="shared" si="4"/>
        <v>1.8942179230920595</v>
      </c>
      <c r="W18" s="520">
        <f>SUM(W6:W17)</f>
        <v>100308</v>
      </c>
      <c r="X18" s="518">
        <f>(W18-U18)/U18*100</f>
        <v>1.9535299737767569</v>
      </c>
      <c r="Y18" s="520">
        <f>SUM(Y6:Y17)</f>
        <v>104530</v>
      </c>
      <c r="Z18" s="518">
        <f>(Y18-W18)/W18*100</f>
        <v>4.20903616860071</v>
      </c>
      <c r="AA18" s="520">
        <f>SUM(AA6:AA17)</f>
        <v>111625</v>
      </c>
      <c r="AB18" s="518">
        <f>(AA18-Y18)/Y18*100</f>
        <v>6.787525112407922</v>
      </c>
      <c r="AC18" s="520">
        <f>SUM(AC6:AC17)</f>
        <v>117834</v>
      </c>
      <c r="AD18" s="518">
        <f>(AC18-AA18)/AA18*100</f>
        <v>5.562374020156775</v>
      </c>
      <c r="AE18" s="520">
        <f>SUM(AE6:AE17)</f>
        <v>123513</v>
      </c>
      <c r="AF18" s="518">
        <f>(AE18-AC18)/AC18*100</f>
        <v>4.819491827486125</v>
      </c>
      <c r="AG18" s="520">
        <f>SUM(AG6:AG17)</f>
        <v>131909</v>
      </c>
      <c r="AH18" s="518">
        <f t="shared" si="11"/>
        <v>6.797665023114975</v>
      </c>
      <c r="AI18" s="520">
        <f>SUM(AI6:AI17)</f>
        <v>139079</v>
      </c>
      <c r="AJ18" s="518">
        <f>(AI18-AG18)/AG18*100</f>
        <v>5.435565427681204</v>
      </c>
      <c r="AK18" s="520">
        <f>SUM(AK6:AK17)</f>
        <v>149384</v>
      </c>
      <c r="AL18" s="518">
        <f t="shared" si="13"/>
        <v>7.409457933979969</v>
      </c>
      <c r="AM18" s="665">
        <f>SUM(AM6:AM17)</f>
        <v>162836</v>
      </c>
      <c r="AN18" s="518">
        <f>(AM18-AI18)/AI18*100</f>
        <v>17.081658625673178</v>
      </c>
      <c r="AO18" s="665">
        <f>SUM(AO6:AO17)</f>
        <v>174595</v>
      </c>
      <c r="AP18" s="518">
        <f>(AO18-AM18)/AM18*100</f>
        <v>7.221376108477242</v>
      </c>
      <c r="AQ18" s="665">
        <v>190308</v>
      </c>
      <c r="AR18" s="560">
        <f>(AQ18-AO18)/AO18*100</f>
        <v>8.999684985251582</v>
      </c>
    </row>
    <row r="19" spans="1:44" ht="14.25" customHeight="1" thickTop="1">
      <c r="A19" s="728"/>
      <c r="B19" s="728"/>
      <c r="C19" s="728"/>
      <c r="D19" s="728"/>
      <c r="E19" s="728"/>
      <c r="F19" s="728"/>
      <c r="G19" s="728"/>
      <c r="H19" s="728"/>
      <c r="I19" s="728"/>
      <c r="J19" s="728"/>
      <c r="K19" s="728"/>
      <c r="L19" s="728"/>
      <c r="M19" s="728"/>
      <c r="N19" s="728"/>
      <c r="O19" s="728"/>
      <c r="P19" s="728"/>
      <c r="Q19" s="728"/>
      <c r="R19" s="728"/>
      <c r="S19" s="728"/>
      <c r="T19" s="728"/>
      <c r="U19" s="728"/>
      <c r="V19" s="728"/>
      <c r="W19" s="728"/>
      <c r="X19" s="728"/>
      <c r="Y19" s="728"/>
      <c r="Z19" s="728"/>
      <c r="AA19" s="728"/>
      <c r="AB19" s="728"/>
      <c r="AC19" s="728"/>
      <c r="AD19" s="728"/>
      <c r="AE19" s="728"/>
      <c r="AF19" s="728"/>
      <c r="AG19" s="728"/>
      <c r="AH19" s="728"/>
      <c r="AI19" s="728"/>
      <c r="AJ19" s="728"/>
      <c r="AK19" s="728"/>
      <c r="AL19" s="728"/>
      <c r="AM19" s="728"/>
      <c r="AN19" s="728"/>
      <c r="AO19" s="728"/>
      <c r="AP19" s="728"/>
      <c r="AQ19" s="728"/>
      <c r="AR19" s="728"/>
    </row>
    <row r="20" spans="1:14" ht="14.25" customHeight="1">
      <c r="A20" s="851" t="s">
        <v>249</v>
      </c>
      <c r="B20" s="851"/>
      <c r="C20" s="851"/>
      <c r="D20" s="851"/>
      <c r="E20" s="851"/>
      <c r="F20" s="851"/>
      <c r="G20" s="851"/>
      <c r="H20" s="131"/>
      <c r="I20" s="119"/>
      <c r="J20" s="119"/>
      <c r="K20" s="119"/>
      <c r="L20" s="119"/>
      <c r="M20" s="119"/>
      <c r="N20" s="119"/>
    </row>
    <row r="21" spans="1:14" ht="14.25" customHeight="1">
      <c r="A21" s="866" t="s">
        <v>426</v>
      </c>
      <c r="B21" s="866"/>
      <c r="C21" s="866"/>
      <c r="D21" s="866"/>
      <c r="E21" s="866"/>
      <c r="F21" s="866"/>
      <c r="G21" s="866"/>
      <c r="H21" s="133"/>
      <c r="I21" s="119"/>
      <c r="J21" s="119"/>
      <c r="K21" s="119"/>
      <c r="L21" s="119"/>
      <c r="M21" s="119"/>
      <c r="N21" s="119"/>
    </row>
    <row r="22" spans="1:14" ht="14.25" customHeight="1">
      <c r="A22" s="850" t="s">
        <v>417</v>
      </c>
      <c r="B22" s="850"/>
      <c r="C22" s="850"/>
      <c r="D22" s="850"/>
      <c r="E22" s="850"/>
      <c r="F22" s="850"/>
      <c r="G22" s="438"/>
      <c r="H22" s="438"/>
      <c r="I22" s="438"/>
      <c r="J22" s="438"/>
      <c r="K22" s="438"/>
      <c r="L22" s="438"/>
      <c r="M22" s="438"/>
      <c r="N22" s="438"/>
    </row>
    <row r="23" spans="1:9" ht="14.25" customHeight="1">
      <c r="A23" s="849" t="s">
        <v>360</v>
      </c>
      <c r="B23" s="849"/>
      <c r="C23" s="849"/>
      <c r="D23" s="849"/>
      <c r="E23" s="849"/>
      <c r="F23" s="849"/>
      <c r="G23" s="849"/>
      <c r="H23" s="849"/>
      <c r="I23" s="849"/>
    </row>
    <row r="24" spans="14:17" ht="12.75">
      <c r="N24" s="119"/>
      <c r="O24" s="119"/>
      <c r="P24" s="119"/>
      <c r="Q24" s="119"/>
    </row>
    <row r="25" spans="9:19" s="119" customFormat="1" ht="12.75">
      <c r="I25" s="143"/>
      <c r="J25" s="7"/>
      <c r="O25" s="760" t="s">
        <v>34</v>
      </c>
      <c r="P25" s="760"/>
      <c r="S25" s="436"/>
    </row>
    <row r="26" spans="10:19" s="119" customFormat="1" ht="18.75" customHeight="1">
      <c r="J26" s="142"/>
      <c r="N26" s="7"/>
      <c r="S26" s="436"/>
    </row>
    <row r="27" s="119" customFormat="1" ht="12.75"/>
    <row r="39" ht="12.75">
      <c r="P39" s="677">
        <v>13989</v>
      </c>
    </row>
    <row r="40" ht="12.75">
      <c r="P40" s="677">
        <v>14084</v>
      </c>
    </row>
    <row r="41" ht="12.75">
      <c r="P41" s="677">
        <v>14213</v>
      </c>
    </row>
    <row r="42" ht="12.75">
      <c r="P42" s="677">
        <v>14276</v>
      </c>
    </row>
    <row r="43" ht="12.75">
      <c r="P43" s="678">
        <v>14386</v>
      </c>
    </row>
    <row r="44" ht="12.75">
      <c r="P44" s="677">
        <v>14480</v>
      </c>
    </row>
    <row r="45" ht="12.75">
      <c r="P45" s="677">
        <v>14545</v>
      </c>
    </row>
    <row r="46" ht="12.75">
      <c r="P46" s="677">
        <v>14685</v>
      </c>
    </row>
    <row r="47" ht="12.75">
      <c r="P47" s="677">
        <v>14800</v>
      </c>
    </row>
    <row r="48" ht="12.75">
      <c r="P48" s="677">
        <v>14909</v>
      </c>
    </row>
    <row r="49" ht="12.75">
      <c r="P49" s="677">
        <v>15034</v>
      </c>
    </row>
    <row r="50" ht="12.75">
      <c r="P50" s="679">
        <v>15194</v>
      </c>
    </row>
  </sheetData>
  <sheetProtection/>
  <mergeCells count="10">
    <mergeCell ref="A23:I23"/>
    <mergeCell ref="A2:AR2"/>
    <mergeCell ref="A3:AR3"/>
    <mergeCell ref="B4:AR4"/>
    <mergeCell ref="O25:P25"/>
    <mergeCell ref="A4:A5"/>
    <mergeCell ref="A20:G20"/>
    <mergeCell ref="A21:G21"/>
    <mergeCell ref="A22:F22"/>
    <mergeCell ref="A19:AR19"/>
  </mergeCells>
  <hyperlinks>
    <hyperlink ref="A1" r:id="rId1" display="http://kayham.erciyes.edu.tr/"/>
  </hyperlinks>
  <printOptions/>
  <pageMargins left="0.75" right="0.75" top="1" bottom="1" header="0.5" footer="0.5"/>
  <pageSetup horizontalDpi="600" verticalDpi="600" orientation="portrait" paperSize="9" r:id="rId3"/>
  <ignoredErrors>
    <ignoredError sqref="B18:C18 E18" formulaRange="1"/>
    <ignoredError sqref="D18 F18 H18 J18 L18 N18" formula="1"/>
    <ignoredError sqref="G18 I18 K18 M18 Q18 O18 S18 U18" formula="1" formulaRange="1"/>
  </ignoredError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R27"/>
  <sheetViews>
    <sheetView zoomScalePageLayoutView="0" workbookViewId="0" topLeftCell="A1">
      <selection activeCell="A2" sqref="A2:AR2"/>
    </sheetView>
  </sheetViews>
  <sheetFormatPr defaultColWidth="9.140625" defaultRowHeight="12.75"/>
  <cols>
    <col min="1" max="1" width="14.140625" style="0" customWidth="1"/>
    <col min="2" max="3" width="7.7109375" style="0" customWidth="1"/>
    <col min="4" max="4" width="9.8515625" style="0" customWidth="1"/>
    <col min="5" max="5" width="7.7109375" style="0" customWidth="1"/>
    <col min="6" max="6" width="9.7109375" style="0" customWidth="1"/>
    <col min="7" max="7" width="7.7109375" style="0" customWidth="1"/>
    <col min="8" max="8" width="9.7109375" style="0" customWidth="1"/>
    <col min="9" max="9" width="7.7109375" style="0" customWidth="1"/>
    <col min="10" max="10" width="9.7109375" style="0" customWidth="1"/>
    <col min="11" max="11" width="7.7109375" style="0" customWidth="1"/>
    <col min="12" max="12" width="9.7109375" style="0" customWidth="1"/>
    <col min="13" max="13" width="7.7109375" style="0" customWidth="1"/>
    <col min="14" max="14" width="9.7109375" style="0" customWidth="1"/>
    <col min="15" max="15" width="7.7109375" style="0" customWidth="1"/>
    <col min="16" max="16" width="9.7109375" style="0" customWidth="1"/>
    <col min="17" max="17" width="7.7109375" style="0" customWidth="1"/>
    <col min="18" max="18" width="9.7109375" style="0" customWidth="1"/>
    <col min="19" max="19" width="7.7109375" style="0" customWidth="1"/>
    <col min="20" max="20" width="9.7109375" style="0" customWidth="1"/>
    <col min="21" max="21" width="7.7109375" style="0" customWidth="1"/>
    <col min="22" max="22" width="9.7109375" style="0" customWidth="1"/>
    <col min="23" max="23" width="7.7109375" style="0" customWidth="1"/>
    <col min="24" max="24" width="9.7109375" style="0" customWidth="1"/>
    <col min="25" max="25" width="7.7109375" style="0" customWidth="1"/>
    <col min="26" max="26" width="9.7109375" style="0" customWidth="1"/>
    <col min="27" max="27" width="7.7109375" style="0" customWidth="1"/>
    <col min="28" max="28" width="9.7109375" style="0" customWidth="1"/>
    <col min="29" max="29" width="7.7109375" style="0" customWidth="1"/>
    <col min="30" max="30" width="9.7109375" style="0" customWidth="1"/>
    <col min="31" max="31" width="7.7109375" style="0" customWidth="1"/>
    <col min="32" max="32" width="9.7109375" style="0" customWidth="1"/>
    <col min="33" max="33" width="7.7109375" style="0" customWidth="1"/>
    <col min="34" max="44" width="9.7109375" style="0" customWidth="1"/>
  </cols>
  <sheetData>
    <row r="1" spans="1:44" ht="15.75" customHeight="1" thickBot="1">
      <c r="A1" s="210" t="s">
        <v>41</v>
      </c>
      <c r="B1" s="453"/>
      <c r="C1" s="453"/>
      <c r="D1" s="146"/>
      <c r="E1" s="146"/>
      <c r="F1" s="146"/>
      <c r="G1" s="146"/>
      <c r="H1" s="146"/>
      <c r="I1" s="146"/>
      <c r="J1" s="146"/>
      <c r="K1" s="146"/>
      <c r="L1" s="146"/>
      <c r="M1" s="146"/>
      <c r="O1" s="146"/>
      <c r="Q1" s="146"/>
      <c r="S1" s="146"/>
      <c r="U1" s="146"/>
      <c r="AR1" s="437" t="s">
        <v>42</v>
      </c>
    </row>
    <row r="2" spans="1:44" ht="23.25" customHeight="1" thickBot="1" thickTop="1">
      <c r="A2" s="863" t="s">
        <v>75</v>
      </c>
      <c r="B2" s="864"/>
      <c r="C2" s="864"/>
      <c r="D2" s="864"/>
      <c r="E2" s="864"/>
      <c r="F2" s="864"/>
      <c r="G2" s="864"/>
      <c r="H2" s="864"/>
      <c r="I2" s="864"/>
      <c r="J2" s="864"/>
      <c r="K2" s="864"/>
      <c r="L2" s="864"/>
      <c r="M2" s="864"/>
      <c r="N2" s="864"/>
      <c r="O2" s="864"/>
      <c r="P2" s="864"/>
      <c r="Q2" s="864"/>
      <c r="R2" s="864"/>
      <c r="S2" s="864"/>
      <c r="T2" s="864"/>
      <c r="U2" s="864"/>
      <c r="V2" s="864"/>
      <c r="W2" s="864"/>
      <c r="X2" s="864"/>
      <c r="Y2" s="864"/>
      <c r="Z2" s="864"/>
      <c r="AA2" s="864"/>
      <c r="AB2" s="864"/>
      <c r="AC2" s="864"/>
      <c r="AD2" s="864"/>
      <c r="AE2" s="864"/>
      <c r="AF2" s="864"/>
      <c r="AG2" s="864"/>
      <c r="AH2" s="864"/>
      <c r="AI2" s="864"/>
      <c r="AJ2" s="864"/>
      <c r="AK2" s="864"/>
      <c r="AL2" s="864"/>
      <c r="AM2" s="864"/>
      <c r="AN2" s="864"/>
      <c r="AO2" s="864"/>
      <c r="AP2" s="864"/>
      <c r="AQ2" s="864"/>
      <c r="AR2" s="865"/>
    </row>
    <row r="3" spans="1:44" ht="35.25" customHeight="1" thickBot="1">
      <c r="A3" s="856" t="s">
        <v>424</v>
      </c>
      <c r="B3" s="857"/>
      <c r="C3" s="857"/>
      <c r="D3" s="857"/>
      <c r="E3" s="857"/>
      <c r="F3" s="857"/>
      <c r="G3" s="857"/>
      <c r="H3" s="857"/>
      <c r="I3" s="857"/>
      <c r="J3" s="857"/>
      <c r="K3" s="857"/>
      <c r="L3" s="857"/>
      <c r="M3" s="857"/>
      <c r="N3" s="857"/>
      <c r="O3" s="857"/>
      <c r="P3" s="857"/>
      <c r="Q3" s="857"/>
      <c r="R3" s="857"/>
      <c r="S3" s="857"/>
      <c r="T3" s="857"/>
      <c r="U3" s="857"/>
      <c r="V3" s="857"/>
      <c r="W3" s="857"/>
      <c r="X3" s="857"/>
      <c r="Y3" s="857"/>
      <c r="Z3" s="857"/>
      <c r="AA3" s="857"/>
      <c r="AB3" s="857"/>
      <c r="AC3" s="857"/>
      <c r="AD3" s="857"/>
      <c r="AE3" s="857"/>
      <c r="AF3" s="857"/>
      <c r="AG3" s="857"/>
      <c r="AH3" s="857"/>
      <c r="AI3" s="857"/>
      <c r="AJ3" s="857"/>
      <c r="AK3" s="857"/>
      <c r="AL3" s="857"/>
      <c r="AM3" s="857"/>
      <c r="AN3" s="857"/>
      <c r="AO3" s="857"/>
      <c r="AP3" s="857"/>
      <c r="AQ3" s="857"/>
      <c r="AR3" s="858"/>
    </row>
    <row r="4" spans="1:44" ht="27" customHeight="1" thickBot="1">
      <c r="A4" s="774" t="s">
        <v>32</v>
      </c>
      <c r="B4" s="859" t="s">
        <v>31</v>
      </c>
      <c r="C4" s="860"/>
      <c r="D4" s="860"/>
      <c r="E4" s="860"/>
      <c r="F4" s="860"/>
      <c r="G4" s="860"/>
      <c r="H4" s="860"/>
      <c r="I4" s="860"/>
      <c r="J4" s="860"/>
      <c r="K4" s="860"/>
      <c r="L4" s="860"/>
      <c r="M4" s="860"/>
      <c r="N4" s="860"/>
      <c r="O4" s="860"/>
      <c r="P4" s="860"/>
      <c r="Q4" s="860"/>
      <c r="R4" s="860"/>
      <c r="S4" s="860"/>
      <c r="T4" s="860"/>
      <c r="U4" s="860"/>
      <c r="V4" s="860"/>
      <c r="W4" s="860"/>
      <c r="X4" s="860"/>
      <c r="Y4" s="860"/>
      <c r="Z4" s="860"/>
      <c r="AA4" s="860"/>
      <c r="AB4" s="860"/>
      <c r="AC4" s="860"/>
      <c r="AD4" s="860"/>
      <c r="AE4" s="860"/>
      <c r="AF4" s="860"/>
      <c r="AG4" s="860"/>
      <c r="AH4" s="860"/>
      <c r="AI4" s="860"/>
      <c r="AJ4" s="860"/>
      <c r="AK4" s="860"/>
      <c r="AL4" s="860"/>
      <c r="AM4" s="860"/>
      <c r="AN4" s="860"/>
      <c r="AO4" s="860"/>
      <c r="AP4" s="860"/>
      <c r="AQ4" s="860"/>
      <c r="AR4" s="861"/>
    </row>
    <row r="5" spans="1:44" ht="53.25" customHeight="1" thickBot="1">
      <c r="A5" s="774"/>
      <c r="B5" s="522">
        <v>2002</v>
      </c>
      <c r="C5" s="522">
        <v>2003</v>
      </c>
      <c r="D5" s="451" t="s">
        <v>281</v>
      </c>
      <c r="E5" s="522">
        <v>2004</v>
      </c>
      <c r="F5" s="451" t="s">
        <v>280</v>
      </c>
      <c r="G5" s="522">
        <v>2005</v>
      </c>
      <c r="H5" s="451" t="s">
        <v>279</v>
      </c>
      <c r="I5" s="522">
        <v>2006</v>
      </c>
      <c r="J5" s="451" t="s">
        <v>278</v>
      </c>
      <c r="K5" s="522">
        <v>2007</v>
      </c>
      <c r="L5" s="451" t="s">
        <v>277</v>
      </c>
      <c r="M5" s="522">
        <v>2008</v>
      </c>
      <c r="N5" s="439" t="s">
        <v>276</v>
      </c>
      <c r="O5" s="522">
        <v>2009</v>
      </c>
      <c r="P5" s="439" t="s">
        <v>269</v>
      </c>
      <c r="Q5" s="522">
        <v>2010</v>
      </c>
      <c r="R5" s="439" t="s">
        <v>268</v>
      </c>
      <c r="S5" s="522">
        <v>2011</v>
      </c>
      <c r="T5" s="421" t="s">
        <v>267</v>
      </c>
      <c r="U5" s="524">
        <v>2012</v>
      </c>
      <c r="V5" s="496" t="s">
        <v>266</v>
      </c>
      <c r="W5" s="524" t="s">
        <v>256</v>
      </c>
      <c r="X5" s="423" t="s">
        <v>265</v>
      </c>
      <c r="Y5" s="524" t="s">
        <v>282</v>
      </c>
      <c r="Z5" s="496" t="s">
        <v>264</v>
      </c>
      <c r="AA5" s="524" t="s">
        <v>322</v>
      </c>
      <c r="AB5" s="496" t="s">
        <v>321</v>
      </c>
      <c r="AC5" s="524" t="s">
        <v>333</v>
      </c>
      <c r="AD5" s="496" t="s">
        <v>334</v>
      </c>
      <c r="AE5" s="524" t="s">
        <v>335</v>
      </c>
      <c r="AF5" s="496" t="s">
        <v>336</v>
      </c>
      <c r="AG5" s="524" t="s">
        <v>348</v>
      </c>
      <c r="AH5" s="496" t="s">
        <v>337</v>
      </c>
      <c r="AI5" s="524" t="s">
        <v>349</v>
      </c>
      <c r="AJ5" s="496" t="s">
        <v>346</v>
      </c>
      <c r="AK5" s="524" t="s">
        <v>352</v>
      </c>
      <c r="AL5" s="667" t="s">
        <v>350</v>
      </c>
      <c r="AM5" s="666" t="s">
        <v>362</v>
      </c>
      <c r="AN5" s="496" t="s">
        <v>359</v>
      </c>
      <c r="AO5" s="666" t="s">
        <v>400</v>
      </c>
      <c r="AP5" s="496" t="s">
        <v>398</v>
      </c>
      <c r="AQ5" s="666" t="s">
        <v>423</v>
      </c>
      <c r="AR5" s="154" t="s">
        <v>415</v>
      </c>
    </row>
    <row r="6" spans="1:44" ht="19.5" customHeight="1">
      <c r="A6" s="503" t="s">
        <v>58</v>
      </c>
      <c r="B6" s="147">
        <v>34907</v>
      </c>
      <c r="C6" s="151">
        <v>35482</v>
      </c>
      <c r="D6" s="442">
        <f>(C6-B6)/B6*100</f>
        <v>1.6472340791245308</v>
      </c>
      <c r="E6" s="497">
        <v>28154</v>
      </c>
      <c r="F6" s="443">
        <f>(E6-C6)/C6*100</f>
        <v>-20.652725325517164</v>
      </c>
      <c r="G6" s="147">
        <v>29355</v>
      </c>
      <c r="H6" s="444">
        <f>(G6-E6)/E6*100</f>
        <v>4.265823684023585</v>
      </c>
      <c r="I6" s="147">
        <v>29996</v>
      </c>
      <c r="J6" s="444">
        <f>(I6-G6)/G6*100</f>
        <v>2.1836143757451882</v>
      </c>
      <c r="K6" s="147">
        <v>30872</v>
      </c>
      <c r="L6" s="444">
        <f>(K6-I6)/I6*100</f>
        <v>2.920389385251367</v>
      </c>
      <c r="M6" s="147">
        <v>32176</v>
      </c>
      <c r="N6" s="444">
        <f>(M6-K6)/K6*100</f>
        <v>4.223892200051827</v>
      </c>
      <c r="O6" s="147">
        <v>32309</v>
      </c>
      <c r="P6" s="444">
        <f>(O6-M6)/M6*100</f>
        <v>0.4133515663848832</v>
      </c>
      <c r="Q6" s="147">
        <v>32638</v>
      </c>
      <c r="R6" s="424">
        <f aca="true" t="shared" si="0" ref="R6:R18">(Q6-O6)/O6*100</f>
        <v>1.0182921167476555</v>
      </c>
      <c r="S6" s="147">
        <v>33323</v>
      </c>
      <c r="T6" s="424">
        <f aca="true" t="shared" si="1" ref="T6:T18">(S6-Q6)/Q6*100</f>
        <v>2.0987805625344693</v>
      </c>
      <c r="U6" s="147">
        <v>33785</v>
      </c>
      <c r="V6" s="424">
        <f aca="true" t="shared" si="2" ref="V6:V18">(U6-S6)/S6*100</f>
        <v>1.386429793235903</v>
      </c>
      <c r="W6" s="147">
        <v>34675</v>
      </c>
      <c r="X6" s="424">
        <f aca="true" t="shared" si="3" ref="X6:AH18">(W6-U6)/U6*100</f>
        <v>2.634305165014059</v>
      </c>
      <c r="Y6" s="147">
        <v>35075</v>
      </c>
      <c r="Z6" s="424">
        <f t="shared" si="3"/>
        <v>1.1535688536409516</v>
      </c>
      <c r="AA6" s="147">
        <v>36440</v>
      </c>
      <c r="AB6" s="424">
        <f t="shared" si="3"/>
        <v>3.8916607270135426</v>
      </c>
      <c r="AC6" s="147">
        <v>37921</v>
      </c>
      <c r="AD6" s="424">
        <f t="shared" si="3"/>
        <v>4.064215148188803</v>
      </c>
      <c r="AE6" s="147">
        <v>39614</v>
      </c>
      <c r="AF6" s="424">
        <f t="shared" si="3"/>
        <v>4.4645447113736445</v>
      </c>
      <c r="AG6" s="147">
        <v>41500</v>
      </c>
      <c r="AH6" s="424">
        <f t="shared" si="3"/>
        <v>4.760943100923916</v>
      </c>
      <c r="AI6" s="147">
        <v>42584</v>
      </c>
      <c r="AJ6" s="424">
        <f>(AI6-AG6)/AG6*100</f>
        <v>2.612048192771084</v>
      </c>
      <c r="AK6" s="147">
        <v>44339</v>
      </c>
      <c r="AL6" s="668">
        <f>(AK6-AI6)/AI6*100</f>
        <v>4.121266203268833</v>
      </c>
      <c r="AM6" s="147">
        <v>48202</v>
      </c>
      <c r="AN6" s="424">
        <f>(AM6-AI6)/AI6*100</f>
        <v>13.19274845012211</v>
      </c>
      <c r="AO6" s="147">
        <v>51458</v>
      </c>
      <c r="AP6" s="424">
        <f>(AO6-AM6)/AM6*100</f>
        <v>6.7549064354176185</v>
      </c>
      <c r="AQ6" s="147">
        <v>54730</v>
      </c>
      <c r="AR6" s="404">
        <f>(AQ6-AO6)/AO6*100</f>
        <v>6.358583699327607</v>
      </c>
    </row>
    <row r="7" spans="1:44" ht="19.5" customHeight="1">
      <c r="A7" s="148" t="s">
        <v>59</v>
      </c>
      <c r="B7" s="149">
        <v>34785</v>
      </c>
      <c r="C7" s="150">
        <v>35452</v>
      </c>
      <c r="D7" s="427">
        <f aca="true" t="shared" si="4" ref="D7:D18">(C7-B7)/B7*100</f>
        <v>1.9174931723444013</v>
      </c>
      <c r="E7" s="498">
        <v>28062</v>
      </c>
      <c r="F7" s="429">
        <f aca="true" t="shared" si="5" ref="F7:F18">(E7-C7)/C7*100</f>
        <v>-20.8450863138892</v>
      </c>
      <c r="G7" s="149">
        <v>29393</v>
      </c>
      <c r="H7" s="431">
        <f aca="true" t="shared" si="6" ref="H7:H18">(G7-E7)/E7*100</f>
        <v>4.743068918822607</v>
      </c>
      <c r="I7" s="149">
        <v>30079</v>
      </c>
      <c r="J7" s="431">
        <f aca="true" t="shared" si="7" ref="J7:J18">(I7-G7)/G7*100</f>
        <v>2.3338890211955228</v>
      </c>
      <c r="K7" s="149">
        <v>30972</v>
      </c>
      <c r="L7" s="431">
        <f aca="true" t="shared" si="8" ref="L7:L18">(K7-I7)/I7*100</f>
        <v>2.968848698427474</v>
      </c>
      <c r="M7" s="149">
        <v>32171</v>
      </c>
      <c r="N7" s="431">
        <f aca="true" t="shared" si="9" ref="N7:N18">(M7-K7)/K7*100</f>
        <v>3.8712385380343535</v>
      </c>
      <c r="O7" s="149">
        <v>32300</v>
      </c>
      <c r="P7" s="431">
        <f>(O7-M7)/M7*100</f>
        <v>0.40098225109570734</v>
      </c>
      <c r="Q7" s="149">
        <v>32593</v>
      </c>
      <c r="R7" s="433">
        <f t="shared" si="0"/>
        <v>0.9071207430340558</v>
      </c>
      <c r="S7" s="149">
        <v>33348</v>
      </c>
      <c r="T7" s="433">
        <f t="shared" si="1"/>
        <v>2.316448317123309</v>
      </c>
      <c r="U7" s="149">
        <v>33814</v>
      </c>
      <c r="V7" s="433">
        <f t="shared" si="2"/>
        <v>1.397385150533765</v>
      </c>
      <c r="W7" s="149">
        <v>34732</v>
      </c>
      <c r="X7" s="433">
        <f t="shared" si="3"/>
        <v>2.714851836517419</v>
      </c>
      <c r="Y7" s="149">
        <v>35146</v>
      </c>
      <c r="Z7" s="433">
        <f t="shared" si="3"/>
        <v>1.1919843372106413</v>
      </c>
      <c r="AA7" s="149">
        <v>36576</v>
      </c>
      <c r="AB7" s="433">
        <f t="shared" si="3"/>
        <v>4.06874181983725</v>
      </c>
      <c r="AC7" s="149">
        <v>37961</v>
      </c>
      <c r="AD7" s="433">
        <f t="shared" si="3"/>
        <v>3.7866360454943133</v>
      </c>
      <c r="AE7" s="149">
        <v>39690</v>
      </c>
      <c r="AF7" s="433">
        <f t="shared" si="3"/>
        <v>4.554674534390559</v>
      </c>
      <c r="AG7" s="149">
        <v>41546</v>
      </c>
      <c r="AH7" s="433">
        <f t="shared" si="3"/>
        <v>4.676240866717057</v>
      </c>
      <c r="AI7" s="149">
        <v>42672</v>
      </c>
      <c r="AJ7" s="664">
        <f aca="true" t="shared" si="10" ref="AJ7:AJ17">(AI7-AG7)/AG7*100</f>
        <v>2.710248880758677</v>
      </c>
      <c r="AK7" s="149">
        <v>44523</v>
      </c>
      <c r="AL7" s="669">
        <f aca="true" t="shared" si="11" ref="AL7:AL18">(AK7-AI7)/AI7*100</f>
        <v>4.337739032620922</v>
      </c>
      <c r="AM7" s="149">
        <v>48550</v>
      </c>
      <c r="AN7" s="664">
        <f aca="true" t="shared" si="12" ref="AN7:AN17">(AM7-AI7)/AI7*100</f>
        <v>13.774840644919383</v>
      </c>
      <c r="AO7" s="149">
        <v>51771</v>
      </c>
      <c r="AP7" s="664">
        <f aca="true" t="shared" si="13" ref="AP7:AP17">(AO7-AM7)/AM7*100</f>
        <v>6.634397528321319</v>
      </c>
      <c r="AQ7" s="149">
        <v>55534</v>
      </c>
      <c r="AR7" s="140">
        <f aca="true" t="shared" si="14" ref="AR7:AR17">(AQ7-AO7)/AO7*100</f>
        <v>7.2685480288192235</v>
      </c>
    </row>
    <row r="8" spans="1:44" ht="19.5" customHeight="1">
      <c r="A8" s="148" t="s">
        <v>60</v>
      </c>
      <c r="B8" s="149">
        <v>34917</v>
      </c>
      <c r="C8" s="150">
        <v>35583</v>
      </c>
      <c r="D8" s="427">
        <f t="shared" si="4"/>
        <v>1.9073803591373828</v>
      </c>
      <c r="E8" s="498">
        <v>28184</v>
      </c>
      <c r="F8" s="429">
        <f t="shared" si="5"/>
        <v>-20.79363741112329</v>
      </c>
      <c r="G8" s="149">
        <v>29458</v>
      </c>
      <c r="H8" s="431">
        <f t="shared" si="6"/>
        <v>4.520295202952029</v>
      </c>
      <c r="I8" s="149">
        <v>30263</v>
      </c>
      <c r="J8" s="431">
        <f t="shared" si="7"/>
        <v>2.7327041890148687</v>
      </c>
      <c r="K8" s="149">
        <v>31152</v>
      </c>
      <c r="L8" s="431">
        <f t="shared" si="8"/>
        <v>2.93758054389849</v>
      </c>
      <c r="M8" s="149">
        <v>32297</v>
      </c>
      <c r="N8" s="431">
        <f t="shared" si="9"/>
        <v>3.67552645095018</v>
      </c>
      <c r="O8" s="149">
        <v>32336</v>
      </c>
      <c r="P8" s="431">
        <f aca="true" t="shared" si="15" ref="P8:P18">(O8-M8)/M8*100</f>
        <v>0.12075424962070781</v>
      </c>
      <c r="Q8" s="149">
        <v>32752</v>
      </c>
      <c r="R8" s="433">
        <f t="shared" si="0"/>
        <v>1.2864918357248887</v>
      </c>
      <c r="S8" s="149">
        <v>33501</v>
      </c>
      <c r="T8" s="433">
        <f t="shared" si="1"/>
        <v>2.286883243771373</v>
      </c>
      <c r="U8" s="149">
        <v>33942</v>
      </c>
      <c r="V8" s="433">
        <f t="shared" si="2"/>
        <v>1.3163786155637145</v>
      </c>
      <c r="W8" s="149">
        <v>34971</v>
      </c>
      <c r="X8" s="433">
        <f t="shared" si="3"/>
        <v>3.0316422131872014</v>
      </c>
      <c r="Y8" s="149">
        <v>35363</v>
      </c>
      <c r="Z8" s="433">
        <f t="shared" si="3"/>
        <v>1.1209287695519143</v>
      </c>
      <c r="AA8" s="149">
        <v>36810</v>
      </c>
      <c r="AB8" s="433">
        <f t="shared" si="3"/>
        <v>4.091847411135933</v>
      </c>
      <c r="AC8" s="149">
        <v>38310</v>
      </c>
      <c r="AD8" s="433">
        <f t="shared" si="3"/>
        <v>4.074979625101874</v>
      </c>
      <c r="AE8" s="149">
        <v>39975</v>
      </c>
      <c r="AF8" s="433">
        <f t="shared" si="3"/>
        <v>4.346123727486296</v>
      </c>
      <c r="AG8" s="149">
        <v>41884</v>
      </c>
      <c r="AH8" s="433">
        <f t="shared" si="3"/>
        <v>4.775484677923703</v>
      </c>
      <c r="AI8" s="149">
        <v>42910</v>
      </c>
      <c r="AJ8" s="664">
        <f t="shared" si="10"/>
        <v>2.449622767643969</v>
      </c>
      <c r="AK8" s="149">
        <v>44908</v>
      </c>
      <c r="AL8" s="669">
        <f t="shared" si="11"/>
        <v>4.656257282684688</v>
      </c>
      <c r="AM8" s="149">
        <v>49040</v>
      </c>
      <c r="AN8" s="664">
        <f t="shared" si="12"/>
        <v>14.285714285714285</v>
      </c>
      <c r="AO8" s="149">
        <v>52151</v>
      </c>
      <c r="AP8" s="664">
        <f t="shared" si="13"/>
        <v>6.343800978792823</v>
      </c>
      <c r="AQ8" s="149">
        <v>55766</v>
      </c>
      <c r="AR8" s="140">
        <f t="shared" si="14"/>
        <v>6.931794212958524</v>
      </c>
    </row>
    <row r="9" spans="1:44" ht="19.5" customHeight="1">
      <c r="A9" s="148" t="s">
        <v>61</v>
      </c>
      <c r="B9" s="149">
        <v>35165</v>
      </c>
      <c r="C9" s="150">
        <v>35760</v>
      </c>
      <c r="D9" s="427">
        <f t="shared" si="4"/>
        <v>1.6920233186406939</v>
      </c>
      <c r="E9" s="498">
        <v>28272</v>
      </c>
      <c r="F9" s="429">
        <f t="shared" si="5"/>
        <v>-20.93959731543624</v>
      </c>
      <c r="G9" s="149">
        <v>29312</v>
      </c>
      <c r="H9" s="431">
        <f t="shared" si="6"/>
        <v>3.6785512167515564</v>
      </c>
      <c r="I9" s="149">
        <v>30451</v>
      </c>
      <c r="J9" s="431">
        <f t="shared" si="7"/>
        <v>3.885780567685589</v>
      </c>
      <c r="K9" s="149">
        <v>31323</v>
      </c>
      <c r="L9" s="431">
        <f t="shared" si="8"/>
        <v>2.863616958392171</v>
      </c>
      <c r="M9" s="149">
        <v>32429</v>
      </c>
      <c r="N9" s="431">
        <f t="shared" si="9"/>
        <v>3.5309516968361905</v>
      </c>
      <c r="O9" s="149">
        <v>32496</v>
      </c>
      <c r="P9" s="431">
        <f t="shared" si="15"/>
        <v>0.20660519905023284</v>
      </c>
      <c r="Q9" s="149">
        <v>32874</v>
      </c>
      <c r="R9" s="433">
        <f t="shared" si="0"/>
        <v>1.1632200886262924</v>
      </c>
      <c r="S9" s="149">
        <v>33522</v>
      </c>
      <c r="T9" s="433">
        <f t="shared" si="1"/>
        <v>1.9711626209162256</v>
      </c>
      <c r="U9" s="149">
        <v>34158</v>
      </c>
      <c r="V9" s="433">
        <f t="shared" si="2"/>
        <v>1.8972614999105064</v>
      </c>
      <c r="W9" s="149">
        <v>35195</v>
      </c>
      <c r="X9" s="433">
        <f t="shared" si="3"/>
        <v>3.035892031149365</v>
      </c>
      <c r="Y9" s="149">
        <v>35540</v>
      </c>
      <c r="Z9" s="433">
        <f t="shared" si="3"/>
        <v>0.9802528768290951</v>
      </c>
      <c r="AA9" s="149">
        <v>37070</v>
      </c>
      <c r="AB9" s="433">
        <f t="shared" si="3"/>
        <v>4.3050084411930225</v>
      </c>
      <c r="AC9" s="149">
        <v>38566</v>
      </c>
      <c r="AD9" s="433">
        <f t="shared" si="3"/>
        <v>4.035608308605341</v>
      </c>
      <c r="AE9" s="149">
        <v>40269</v>
      </c>
      <c r="AF9" s="433">
        <f t="shared" si="3"/>
        <v>4.41580666908676</v>
      </c>
      <c r="AG9" s="149">
        <v>42064</v>
      </c>
      <c r="AH9" s="433">
        <f t="shared" si="3"/>
        <v>4.4575231567707165</v>
      </c>
      <c r="AI9" s="149">
        <v>43196</v>
      </c>
      <c r="AJ9" s="664">
        <f t="shared" si="10"/>
        <v>2.691137314568277</v>
      </c>
      <c r="AK9" s="149">
        <v>45180</v>
      </c>
      <c r="AL9" s="669">
        <f t="shared" si="11"/>
        <v>4.593017872025188</v>
      </c>
      <c r="AM9" s="149">
        <v>49393</v>
      </c>
      <c r="AN9" s="664">
        <f t="shared" si="12"/>
        <v>14.346235762570608</v>
      </c>
      <c r="AO9" s="149">
        <v>52398</v>
      </c>
      <c r="AP9" s="664">
        <f t="shared" si="13"/>
        <v>6.0838580365638855</v>
      </c>
      <c r="AQ9" s="149">
        <v>56043</v>
      </c>
      <c r="AR9" s="140">
        <f t="shared" si="14"/>
        <v>6.956372380625214</v>
      </c>
    </row>
    <row r="10" spans="1:44" ht="19.5" customHeight="1">
      <c r="A10" s="148" t="s">
        <v>62</v>
      </c>
      <c r="B10" s="149">
        <v>35298</v>
      </c>
      <c r="C10" s="150">
        <v>36061</v>
      </c>
      <c r="D10" s="427">
        <f t="shared" si="4"/>
        <v>2.1615955578219728</v>
      </c>
      <c r="E10" s="498">
        <v>28406</v>
      </c>
      <c r="F10" s="429">
        <f t="shared" si="5"/>
        <v>-21.22791935886415</v>
      </c>
      <c r="G10" s="149">
        <v>29346</v>
      </c>
      <c r="H10" s="431">
        <f t="shared" si="6"/>
        <v>3.3091600366119835</v>
      </c>
      <c r="I10" s="149">
        <v>30615</v>
      </c>
      <c r="J10" s="431">
        <f t="shared" si="7"/>
        <v>4.32426906563075</v>
      </c>
      <c r="K10" s="149">
        <v>31483</v>
      </c>
      <c r="L10" s="431">
        <f t="shared" si="8"/>
        <v>2.83521149763188</v>
      </c>
      <c r="M10" s="149">
        <v>32522</v>
      </c>
      <c r="N10" s="431">
        <f t="shared" si="9"/>
        <v>3.3001937553600356</v>
      </c>
      <c r="O10" s="149">
        <v>32614</v>
      </c>
      <c r="P10" s="431">
        <f t="shared" si="15"/>
        <v>0.2828854314002829</v>
      </c>
      <c r="Q10" s="149">
        <v>32994</v>
      </c>
      <c r="R10" s="433">
        <f t="shared" si="0"/>
        <v>1.1651438032746673</v>
      </c>
      <c r="S10" s="149">
        <v>33567</v>
      </c>
      <c r="T10" s="433">
        <f t="shared" si="1"/>
        <v>1.7366793962538645</v>
      </c>
      <c r="U10" s="149">
        <v>34325</v>
      </c>
      <c r="V10" s="433">
        <f t="shared" si="2"/>
        <v>2.2581702267107575</v>
      </c>
      <c r="W10" s="149">
        <v>35295</v>
      </c>
      <c r="X10" s="433">
        <f t="shared" si="3"/>
        <v>2.825928623452294</v>
      </c>
      <c r="Y10" s="149">
        <v>35672</v>
      </c>
      <c r="Z10" s="433">
        <f t="shared" si="3"/>
        <v>1.0681399631675874</v>
      </c>
      <c r="AA10" s="149">
        <v>37221</v>
      </c>
      <c r="AB10" s="433">
        <f t="shared" si="3"/>
        <v>4.34234133213725</v>
      </c>
      <c r="AC10" s="149">
        <v>38826</v>
      </c>
      <c r="AD10" s="433">
        <f t="shared" si="3"/>
        <v>4.312081889256065</v>
      </c>
      <c r="AE10" s="149">
        <v>40549</v>
      </c>
      <c r="AF10" s="433">
        <f t="shared" si="3"/>
        <v>4.437747900891155</v>
      </c>
      <c r="AG10" s="149">
        <v>42142</v>
      </c>
      <c r="AH10" s="433">
        <f t="shared" si="3"/>
        <v>3.9285802362573676</v>
      </c>
      <c r="AI10" s="149">
        <v>43060</v>
      </c>
      <c r="AJ10" s="664">
        <f t="shared" si="10"/>
        <v>2.178349390157088</v>
      </c>
      <c r="AK10" s="149">
        <v>45599</v>
      </c>
      <c r="AL10" s="670">
        <f t="shared" si="11"/>
        <v>5.896423594983744</v>
      </c>
      <c r="AM10" s="149">
        <v>49702</v>
      </c>
      <c r="AN10" s="664">
        <f t="shared" si="12"/>
        <v>15.424988388295402</v>
      </c>
      <c r="AO10" s="149">
        <v>52801</v>
      </c>
      <c r="AP10" s="664">
        <f t="shared" si="13"/>
        <v>6.235161562914973</v>
      </c>
      <c r="AQ10" s="149">
        <v>56217</v>
      </c>
      <c r="AR10" s="140">
        <f t="shared" si="14"/>
        <v>6.469574439878032</v>
      </c>
    </row>
    <row r="11" spans="1:44" ht="19.5" customHeight="1">
      <c r="A11" s="148" t="s">
        <v>63</v>
      </c>
      <c r="B11" s="149">
        <v>35377</v>
      </c>
      <c r="C11" s="150">
        <v>36201</v>
      </c>
      <c r="D11" s="427">
        <f t="shared" si="4"/>
        <v>2.3291969358622837</v>
      </c>
      <c r="E11" s="498">
        <v>28553</v>
      </c>
      <c r="F11" s="429">
        <f t="shared" si="5"/>
        <v>-21.126488218557498</v>
      </c>
      <c r="G11" s="149">
        <v>29447</v>
      </c>
      <c r="H11" s="431">
        <f t="shared" si="6"/>
        <v>3.131019507582391</v>
      </c>
      <c r="I11" s="149">
        <v>30654</v>
      </c>
      <c r="J11" s="431">
        <f t="shared" si="7"/>
        <v>4.09888953034265</v>
      </c>
      <c r="K11" s="149">
        <v>31604</v>
      </c>
      <c r="L11" s="431">
        <f t="shared" si="8"/>
        <v>3.099106152541267</v>
      </c>
      <c r="M11" s="149">
        <v>32597</v>
      </c>
      <c r="N11" s="431">
        <f t="shared" si="9"/>
        <v>3.142007340842931</v>
      </c>
      <c r="O11" s="149">
        <v>32691</v>
      </c>
      <c r="P11" s="431">
        <f t="shared" si="15"/>
        <v>0.2883700954075529</v>
      </c>
      <c r="Q11" s="149">
        <v>33041</v>
      </c>
      <c r="R11" s="433">
        <f t="shared" si="0"/>
        <v>1.0706310605365392</v>
      </c>
      <c r="S11" s="149">
        <v>33663</v>
      </c>
      <c r="T11" s="433">
        <f t="shared" si="1"/>
        <v>1.8825096092733271</v>
      </c>
      <c r="U11" s="149">
        <v>34465</v>
      </c>
      <c r="V11" s="433">
        <f t="shared" si="2"/>
        <v>2.3824376912336986</v>
      </c>
      <c r="W11" s="149">
        <v>35340</v>
      </c>
      <c r="X11" s="433">
        <f t="shared" si="3"/>
        <v>2.5388074858552154</v>
      </c>
      <c r="Y11" s="149">
        <v>35786</v>
      </c>
      <c r="Z11" s="433">
        <f t="shared" si="3"/>
        <v>1.2620260328239956</v>
      </c>
      <c r="AA11" s="149">
        <v>37335</v>
      </c>
      <c r="AB11" s="433">
        <f t="shared" si="3"/>
        <v>4.328508355222713</v>
      </c>
      <c r="AC11" s="149">
        <v>38921</v>
      </c>
      <c r="AD11" s="433">
        <f t="shared" si="3"/>
        <v>4.248024641757064</v>
      </c>
      <c r="AE11" s="149">
        <v>40655</v>
      </c>
      <c r="AF11" s="433">
        <f t="shared" si="3"/>
        <v>4.45517843837517</v>
      </c>
      <c r="AG11" s="149">
        <v>42211</v>
      </c>
      <c r="AH11" s="433">
        <f t="shared" si="3"/>
        <v>3.827327511991145</v>
      </c>
      <c r="AI11" s="149">
        <v>43121</v>
      </c>
      <c r="AJ11" s="664">
        <f t="shared" si="10"/>
        <v>2.15583615645211</v>
      </c>
      <c r="AK11" s="149">
        <v>46069</v>
      </c>
      <c r="AL11" s="669">
        <f t="shared" si="11"/>
        <v>6.83657614619327</v>
      </c>
      <c r="AM11" s="149">
        <v>50113</v>
      </c>
      <c r="AN11" s="664">
        <f t="shared" si="12"/>
        <v>16.21483731824401</v>
      </c>
      <c r="AO11" s="149">
        <v>53127</v>
      </c>
      <c r="AP11" s="664">
        <f t="shared" si="13"/>
        <v>6.014407439187437</v>
      </c>
      <c r="AQ11" s="149">
        <v>56368</v>
      </c>
      <c r="AR11" s="140">
        <f t="shared" si="14"/>
        <v>6.100476217365935</v>
      </c>
    </row>
    <row r="12" spans="1:44" ht="19.5" customHeight="1">
      <c r="A12" s="148" t="s">
        <v>64</v>
      </c>
      <c r="B12" s="149">
        <v>35446</v>
      </c>
      <c r="C12" s="150">
        <v>36251</v>
      </c>
      <c r="D12" s="427">
        <f t="shared" si="4"/>
        <v>2.2710602042543586</v>
      </c>
      <c r="E12" s="498">
        <v>28617</v>
      </c>
      <c r="F12" s="429">
        <f t="shared" si="5"/>
        <v>-21.058729414360982</v>
      </c>
      <c r="G12" s="149">
        <v>29515</v>
      </c>
      <c r="H12" s="431">
        <f t="shared" si="6"/>
        <v>3.137994898137471</v>
      </c>
      <c r="I12" s="149">
        <v>30720</v>
      </c>
      <c r="J12" s="431">
        <f t="shared" si="7"/>
        <v>4.082669828900559</v>
      </c>
      <c r="K12" s="149">
        <v>31712</v>
      </c>
      <c r="L12" s="431">
        <f t="shared" si="8"/>
        <v>3.229166666666667</v>
      </c>
      <c r="M12" s="149">
        <v>32633</v>
      </c>
      <c r="N12" s="431">
        <f t="shared" si="9"/>
        <v>2.904263370332997</v>
      </c>
      <c r="O12" s="149">
        <v>32756</v>
      </c>
      <c r="P12" s="431">
        <f t="shared" si="15"/>
        <v>0.3769190696534183</v>
      </c>
      <c r="Q12" s="149">
        <v>33065</v>
      </c>
      <c r="R12" s="433">
        <f t="shared" si="0"/>
        <v>0.9433386249847356</v>
      </c>
      <c r="S12" s="149">
        <v>33731</v>
      </c>
      <c r="T12" s="433">
        <f t="shared" si="1"/>
        <v>2.014214426130349</v>
      </c>
      <c r="U12" s="149">
        <v>34540</v>
      </c>
      <c r="V12" s="433">
        <f t="shared" si="2"/>
        <v>2.398387240224126</v>
      </c>
      <c r="W12" s="149">
        <v>35425</v>
      </c>
      <c r="X12" s="433">
        <f t="shared" si="3"/>
        <v>2.562246670526925</v>
      </c>
      <c r="Y12" s="149">
        <v>35896</v>
      </c>
      <c r="Z12" s="433">
        <f t="shared" si="3"/>
        <v>1.3295695130557517</v>
      </c>
      <c r="AA12" s="149">
        <v>37460</v>
      </c>
      <c r="AB12" s="433">
        <f t="shared" si="3"/>
        <v>4.3570314241141075</v>
      </c>
      <c r="AC12" s="149">
        <v>38993</v>
      </c>
      <c r="AD12" s="433">
        <f t="shared" si="3"/>
        <v>4.092365189535505</v>
      </c>
      <c r="AE12" s="149">
        <v>40808</v>
      </c>
      <c r="AF12" s="433">
        <f t="shared" si="3"/>
        <v>4.654681609519657</v>
      </c>
      <c r="AG12" s="149">
        <v>42317</v>
      </c>
      <c r="AH12" s="433">
        <f t="shared" si="3"/>
        <v>3.697804352087826</v>
      </c>
      <c r="AI12" s="149">
        <v>43224</v>
      </c>
      <c r="AJ12" s="664">
        <f t="shared" si="10"/>
        <v>2.1433466455561594</v>
      </c>
      <c r="AK12" s="149">
        <v>46473</v>
      </c>
      <c r="AL12" s="669">
        <f t="shared" si="11"/>
        <v>7.516657412548584</v>
      </c>
      <c r="AM12" s="149">
        <v>50329</v>
      </c>
      <c r="AN12" s="664">
        <f t="shared" si="12"/>
        <v>16.437627244123636</v>
      </c>
      <c r="AO12" s="149">
        <v>53260</v>
      </c>
      <c r="AP12" s="664">
        <f t="shared" si="13"/>
        <v>5.823680184386736</v>
      </c>
      <c r="AQ12" s="149">
        <v>56729</v>
      </c>
      <c r="AR12" s="140">
        <f t="shared" si="14"/>
        <v>6.513330829891101</v>
      </c>
    </row>
    <row r="13" spans="1:44" ht="19.5" customHeight="1">
      <c r="A13" s="148" t="s">
        <v>65</v>
      </c>
      <c r="B13" s="149">
        <v>35352</v>
      </c>
      <c r="C13" s="150">
        <v>36353</v>
      </c>
      <c r="D13" s="427">
        <f t="shared" si="4"/>
        <v>2.8315229689975108</v>
      </c>
      <c r="E13" s="498">
        <v>28724</v>
      </c>
      <c r="F13" s="429">
        <f t="shared" si="5"/>
        <v>-20.985888372348914</v>
      </c>
      <c r="G13" s="149">
        <v>29634</v>
      </c>
      <c r="H13" s="431">
        <f t="shared" si="6"/>
        <v>3.1680824397716196</v>
      </c>
      <c r="I13" s="149">
        <v>30773</v>
      </c>
      <c r="J13" s="431">
        <f t="shared" si="7"/>
        <v>3.84355807518391</v>
      </c>
      <c r="K13" s="149">
        <v>31803</v>
      </c>
      <c r="L13" s="431">
        <f t="shared" si="8"/>
        <v>3.347089981477269</v>
      </c>
      <c r="M13" s="149">
        <v>32672</v>
      </c>
      <c r="N13" s="431">
        <f t="shared" si="9"/>
        <v>2.732446624532277</v>
      </c>
      <c r="O13" s="149">
        <v>32753</v>
      </c>
      <c r="P13" s="431">
        <f t="shared" si="15"/>
        <v>0.2479187071498531</v>
      </c>
      <c r="Q13" s="435">
        <v>33189</v>
      </c>
      <c r="R13" s="433">
        <f t="shared" si="0"/>
        <v>1.3311757701584588</v>
      </c>
      <c r="S13" s="149">
        <v>33715</v>
      </c>
      <c r="T13" s="433">
        <f t="shared" si="1"/>
        <v>1.584862454427672</v>
      </c>
      <c r="U13" s="149">
        <v>34577</v>
      </c>
      <c r="V13" s="433">
        <f t="shared" si="2"/>
        <v>2.5567254931039596</v>
      </c>
      <c r="W13" s="149">
        <v>35490</v>
      </c>
      <c r="X13" s="433">
        <f t="shared" si="3"/>
        <v>2.6404835584347977</v>
      </c>
      <c r="Y13" s="149">
        <v>36053</v>
      </c>
      <c r="Z13" s="433">
        <f t="shared" si="3"/>
        <v>1.586362355593125</v>
      </c>
      <c r="AA13" s="149">
        <v>37654</v>
      </c>
      <c r="AB13" s="433">
        <f t="shared" si="3"/>
        <v>4.4406845477491474</v>
      </c>
      <c r="AC13" s="149">
        <v>39090</v>
      </c>
      <c r="AD13" s="433">
        <f t="shared" si="3"/>
        <v>3.8136718542518726</v>
      </c>
      <c r="AE13" s="149">
        <v>41052</v>
      </c>
      <c r="AF13" s="433">
        <f t="shared" si="3"/>
        <v>5.019186492709133</v>
      </c>
      <c r="AG13" s="149">
        <v>42450</v>
      </c>
      <c r="AH13" s="433">
        <f t="shared" si="3"/>
        <v>3.4054370067231803</v>
      </c>
      <c r="AI13" s="149">
        <v>43312</v>
      </c>
      <c r="AJ13" s="664">
        <f t="shared" si="10"/>
        <v>2.0306242638398113</v>
      </c>
      <c r="AK13" s="149">
        <v>46823</v>
      </c>
      <c r="AL13" s="669">
        <f t="shared" si="11"/>
        <v>8.1062984854082</v>
      </c>
      <c r="AM13" s="149">
        <v>50637</v>
      </c>
      <c r="AN13" s="664">
        <f t="shared" si="12"/>
        <v>16.912172146287404</v>
      </c>
      <c r="AO13" s="149">
        <v>53506</v>
      </c>
      <c r="AP13" s="664">
        <f t="shared" si="13"/>
        <v>5.665817485238067</v>
      </c>
      <c r="AQ13" s="149">
        <v>56991</v>
      </c>
      <c r="AR13" s="140">
        <f t="shared" si="14"/>
        <v>6.513288229357456</v>
      </c>
    </row>
    <row r="14" spans="1:44" ht="19.5" customHeight="1">
      <c r="A14" s="148" t="s">
        <v>66</v>
      </c>
      <c r="B14" s="149">
        <v>35455</v>
      </c>
      <c r="C14" s="150">
        <v>35036</v>
      </c>
      <c r="D14" s="427">
        <f t="shared" si="4"/>
        <v>-1.1817797207728105</v>
      </c>
      <c r="E14" s="498">
        <v>28808</v>
      </c>
      <c r="F14" s="429">
        <f t="shared" si="5"/>
        <v>-17.776001826692543</v>
      </c>
      <c r="G14" s="149">
        <v>29695</v>
      </c>
      <c r="H14" s="431">
        <f t="shared" si="6"/>
        <v>3.079005831713413</v>
      </c>
      <c r="I14" s="149">
        <v>30827</v>
      </c>
      <c r="J14" s="431">
        <f t="shared" si="7"/>
        <v>3.8120895773699273</v>
      </c>
      <c r="K14" s="149">
        <v>31904</v>
      </c>
      <c r="L14" s="431">
        <f t="shared" si="8"/>
        <v>3.493690595906186</v>
      </c>
      <c r="M14" s="149">
        <v>32683</v>
      </c>
      <c r="N14" s="431">
        <f t="shared" si="9"/>
        <v>2.4417001003009027</v>
      </c>
      <c r="O14" s="149">
        <v>32768</v>
      </c>
      <c r="P14" s="431">
        <f t="shared" si="15"/>
        <v>0.2600740446103479</v>
      </c>
      <c r="Q14" s="128">
        <v>33265</v>
      </c>
      <c r="R14" s="433">
        <f t="shared" si="0"/>
        <v>1.5167236328125</v>
      </c>
      <c r="S14" s="149">
        <v>33753</v>
      </c>
      <c r="T14" s="433">
        <f t="shared" si="1"/>
        <v>1.4670073650984519</v>
      </c>
      <c r="U14" s="149">
        <v>34631</v>
      </c>
      <c r="V14" s="433">
        <f t="shared" si="2"/>
        <v>2.601250259236216</v>
      </c>
      <c r="W14" s="149">
        <v>35600</v>
      </c>
      <c r="X14" s="433">
        <f t="shared" si="3"/>
        <v>2.7980710923738847</v>
      </c>
      <c r="Y14" s="149">
        <v>36204</v>
      </c>
      <c r="Z14" s="433">
        <f t="shared" si="3"/>
        <v>1.696629213483146</v>
      </c>
      <c r="AA14" s="149">
        <v>37811</v>
      </c>
      <c r="AB14" s="433">
        <f t="shared" si="3"/>
        <v>4.438736051265053</v>
      </c>
      <c r="AC14" s="149">
        <v>39241</v>
      </c>
      <c r="AD14" s="433">
        <f t="shared" si="3"/>
        <v>3.7819682103091696</v>
      </c>
      <c r="AE14" s="149">
        <v>41149</v>
      </c>
      <c r="AF14" s="433">
        <f t="shared" si="3"/>
        <v>4.862261410259677</v>
      </c>
      <c r="AG14" s="149">
        <v>42553</v>
      </c>
      <c r="AH14" s="433">
        <f t="shared" si="3"/>
        <v>3.4119905708522684</v>
      </c>
      <c r="AI14" s="149">
        <v>43606</v>
      </c>
      <c r="AJ14" s="664">
        <f t="shared" si="10"/>
        <v>2.47456113552511</v>
      </c>
      <c r="AK14" s="149">
        <v>47254</v>
      </c>
      <c r="AL14" s="670">
        <f t="shared" si="11"/>
        <v>8.36582121726368</v>
      </c>
      <c r="AM14" s="149">
        <v>50898</v>
      </c>
      <c r="AN14" s="664">
        <f t="shared" si="12"/>
        <v>16.722469384947026</v>
      </c>
      <c r="AO14" s="149">
        <v>53941</v>
      </c>
      <c r="AP14" s="664">
        <f t="shared" si="13"/>
        <v>5.978623914495658</v>
      </c>
      <c r="AQ14" s="149">
        <v>57451</v>
      </c>
      <c r="AR14" s="140">
        <f t="shared" si="14"/>
        <v>6.507109619769748</v>
      </c>
    </row>
    <row r="15" spans="1:44" ht="19.5" customHeight="1">
      <c r="A15" s="148" t="s">
        <v>67</v>
      </c>
      <c r="B15" s="149">
        <v>35466</v>
      </c>
      <c r="C15" s="150">
        <v>35159</v>
      </c>
      <c r="D15" s="427">
        <f t="shared" si="4"/>
        <v>-0.8656177747702024</v>
      </c>
      <c r="E15" s="498">
        <v>28891</v>
      </c>
      <c r="F15" s="429">
        <f t="shared" si="5"/>
        <v>-17.82758326459797</v>
      </c>
      <c r="G15" s="149">
        <v>29747</v>
      </c>
      <c r="H15" s="431">
        <f t="shared" si="6"/>
        <v>2.9628604063549204</v>
      </c>
      <c r="I15" s="149">
        <v>30847</v>
      </c>
      <c r="J15" s="431">
        <f t="shared" si="7"/>
        <v>3.697851884223619</v>
      </c>
      <c r="K15" s="149">
        <v>31940</v>
      </c>
      <c r="L15" s="431">
        <f t="shared" si="8"/>
        <v>3.5432943235971086</v>
      </c>
      <c r="M15" s="149">
        <v>32687</v>
      </c>
      <c r="N15" s="431">
        <f t="shared" si="9"/>
        <v>2.3387601753287415</v>
      </c>
      <c r="O15" s="149">
        <v>32776</v>
      </c>
      <c r="P15" s="431">
        <f t="shared" si="15"/>
        <v>0.2722794994952122</v>
      </c>
      <c r="Q15" s="128">
        <v>33383</v>
      </c>
      <c r="R15" s="433">
        <f t="shared" si="0"/>
        <v>1.851964852330974</v>
      </c>
      <c r="S15" s="149">
        <v>33833</v>
      </c>
      <c r="T15" s="433">
        <f t="shared" si="1"/>
        <v>1.347991492675913</v>
      </c>
      <c r="U15" s="149">
        <v>34738</v>
      </c>
      <c r="V15" s="433">
        <f t="shared" si="2"/>
        <v>2.674903201016759</v>
      </c>
      <c r="W15" s="149">
        <v>35650</v>
      </c>
      <c r="X15" s="433">
        <f t="shared" si="3"/>
        <v>2.6253670332201047</v>
      </c>
      <c r="Y15" s="149">
        <v>36373</v>
      </c>
      <c r="Z15" s="433">
        <f t="shared" si="3"/>
        <v>2.0280504908835906</v>
      </c>
      <c r="AA15" s="149">
        <v>37947</v>
      </c>
      <c r="AB15" s="433">
        <f t="shared" si="3"/>
        <v>4.327385698182718</v>
      </c>
      <c r="AC15" s="149">
        <v>39401</v>
      </c>
      <c r="AD15" s="433">
        <f t="shared" si="3"/>
        <v>3.8316599467678603</v>
      </c>
      <c r="AE15" s="149">
        <v>41324</v>
      </c>
      <c r="AF15" s="433">
        <f t="shared" si="3"/>
        <v>4.880586787137382</v>
      </c>
      <c r="AG15" s="149">
        <v>42659</v>
      </c>
      <c r="AH15" s="433">
        <f t="shared" si="3"/>
        <v>3.2305681928177328</v>
      </c>
      <c r="AI15" s="149">
        <v>43822</v>
      </c>
      <c r="AJ15" s="664">
        <f t="shared" si="10"/>
        <v>2.7262711268431046</v>
      </c>
      <c r="AK15" s="149">
        <v>47411</v>
      </c>
      <c r="AL15" s="669">
        <f t="shared" si="11"/>
        <v>8.18995025329743</v>
      </c>
      <c r="AM15" s="149">
        <v>51269</v>
      </c>
      <c r="AN15" s="664">
        <f t="shared" si="12"/>
        <v>16.99374743279631</v>
      </c>
      <c r="AO15" s="149">
        <v>54478</v>
      </c>
      <c r="AP15" s="664">
        <f t="shared" si="13"/>
        <v>6.259142951881254</v>
      </c>
      <c r="AQ15" s="149">
        <v>57697</v>
      </c>
      <c r="AR15" s="140">
        <f t="shared" si="14"/>
        <v>5.908807224934836</v>
      </c>
    </row>
    <row r="16" spans="1:44" ht="19.5" customHeight="1">
      <c r="A16" s="148" t="s">
        <v>68</v>
      </c>
      <c r="B16" s="149">
        <v>35491</v>
      </c>
      <c r="C16" s="150">
        <v>35077</v>
      </c>
      <c r="D16" s="427">
        <f t="shared" si="4"/>
        <v>-1.16649291369643</v>
      </c>
      <c r="E16" s="498">
        <v>28959</v>
      </c>
      <c r="F16" s="429">
        <f t="shared" si="5"/>
        <v>-17.441628417481542</v>
      </c>
      <c r="G16" s="149">
        <v>29802</v>
      </c>
      <c r="H16" s="431">
        <f t="shared" si="6"/>
        <v>2.9110121205842745</v>
      </c>
      <c r="I16" s="149">
        <v>31007</v>
      </c>
      <c r="J16" s="431">
        <f t="shared" si="7"/>
        <v>4.043352795114422</v>
      </c>
      <c r="K16" s="149">
        <v>32093</v>
      </c>
      <c r="L16" s="431">
        <f t="shared" si="8"/>
        <v>3.502434934047151</v>
      </c>
      <c r="M16" s="149">
        <v>32645</v>
      </c>
      <c r="N16" s="431">
        <f t="shared" si="9"/>
        <v>1.720001246377715</v>
      </c>
      <c r="O16" s="149">
        <v>32819</v>
      </c>
      <c r="P16" s="431">
        <f t="shared" si="15"/>
        <v>0.533006586000919</v>
      </c>
      <c r="Q16" s="149">
        <v>33446</v>
      </c>
      <c r="R16" s="433">
        <f t="shared" si="0"/>
        <v>1.9104786861269387</v>
      </c>
      <c r="S16" s="149">
        <v>33860</v>
      </c>
      <c r="T16" s="433">
        <f t="shared" si="1"/>
        <v>1.2378161813071817</v>
      </c>
      <c r="U16" s="149">
        <v>34739</v>
      </c>
      <c r="V16" s="433">
        <f t="shared" si="2"/>
        <v>2.595983461311282</v>
      </c>
      <c r="W16" s="149">
        <v>35659</v>
      </c>
      <c r="X16" s="433">
        <f t="shared" si="3"/>
        <v>2.6483203316157633</v>
      </c>
      <c r="Y16" s="149">
        <v>36596</v>
      </c>
      <c r="Z16" s="433">
        <f t="shared" si="3"/>
        <v>2.627667629490451</v>
      </c>
      <c r="AA16" s="149">
        <v>38091</v>
      </c>
      <c r="AB16" s="433">
        <f t="shared" si="3"/>
        <v>4.085145917586622</v>
      </c>
      <c r="AC16" s="149">
        <v>39563</v>
      </c>
      <c r="AD16" s="433">
        <f t="shared" si="3"/>
        <v>3.864429917828358</v>
      </c>
      <c r="AE16" s="149">
        <v>41433</v>
      </c>
      <c r="AF16" s="433">
        <f t="shared" si="3"/>
        <v>4.726638525895408</v>
      </c>
      <c r="AG16" s="149">
        <v>42751</v>
      </c>
      <c r="AH16" s="433">
        <f t="shared" si="3"/>
        <v>3.181039268216156</v>
      </c>
      <c r="AI16" s="149">
        <v>44139</v>
      </c>
      <c r="AJ16" s="664">
        <f t="shared" si="10"/>
        <v>3.24670767935253</v>
      </c>
      <c r="AK16" s="149">
        <v>47738</v>
      </c>
      <c r="AL16" s="669">
        <f t="shared" si="11"/>
        <v>8.153786900473504</v>
      </c>
      <c r="AM16" s="149">
        <v>51567</v>
      </c>
      <c r="AN16" s="664">
        <f t="shared" si="12"/>
        <v>16.82865493101339</v>
      </c>
      <c r="AO16" s="149">
        <v>54982</v>
      </c>
      <c r="AP16" s="664">
        <f t="shared" si="13"/>
        <v>6.622452343553048</v>
      </c>
      <c r="AQ16" s="149">
        <v>57865</v>
      </c>
      <c r="AR16" s="140">
        <f t="shared" si="14"/>
        <v>5.243534247571933</v>
      </c>
    </row>
    <row r="17" spans="1:44" ht="19.5" customHeight="1">
      <c r="A17" s="148" t="s">
        <v>69</v>
      </c>
      <c r="B17" s="149">
        <v>35337</v>
      </c>
      <c r="C17" s="150">
        <v>27903</v>
      </c>
      <c r="D17" s="427">
        <f t="shared" si="4"/>
        <v>-21.03743951099414</v>
      </c>
      <c r="E17" s="498">
        <v>29112</v>
      </c>
      <c r="F17" s="429">
        <f t="shared" si="5"/>
        <v>4.332867433609289</v>
      </c>
      <c r="G17" s="149">
        <v>29868</v>
      </c>
      <c r="H17" s="431">
        <f t="shared" si="6"/>
        <v>2.5968672712283594</v>
      </c>
      <c r="I17" s="149">
        <v>30838</v>
      </c>
      <c r="J17" s="431">
        <f t="shared" si="7"/>
        <v>3.24762287397884</v>
      </c>
      <c r="K17" s="149">
        <v>32095</v>
      </c>
      <c r="L17" s="431">
        <f t="shared" si="8"/>
        <v>4.076139827485569</v>
      </c>
      <c r="M17" s="149">
        <v>32412</v>
      </c>
      <c r="N17" s="431">
        <f t="shared" si="9"/>
        <v>0.9876927870384794</v>
      </c>
      <c r="O17" s="149">
        <v>32635</v>
      </c>
      <c r="P17" s="431">
        <f t="shared" si="15"/>
        <v>0.6880167839071949</v>
      </c>
      <c r="Q17" s="149">
        <v>33318</v>
      </c>
      <c r="R17" s="433">
        <f t="shared" si="0"/>
        <v>2.0928451049486747</v>
      </c>
      <c r="S17" s="149">
        <v>33778</v>
      </c>
      <c r="T17" s="433">
        <f t="shared" si="1"/>
        <v>1.3806350921423856</v>
      </c>
      <c r="U17" s="149">
        <v>34607</v>
      </c>
      <c r="V17" s="433">
        <f t="shared" si="2"/>
        <v>2.454260169340991</v>
      </c>
      <c r="W17" s="149">
        <v>35468</v>
      </c>
      <c r="X17" s="433">
        <f t="shared" si="3"/>
        <v>2.487935966711937</v>
      </c>
      <c r="Y17" s="149">
        <v>36414</v>
      </c>
      <c r="Z17" s="433">
        <f t="shared" si="3"/>
        <v>2.6671929626705766</v>
      </c>
      <c r="AA17" s="149">
        <v>37947</v>
      </c>
      <c r="AB17" s="433">
        <f t="shared" si="3"/>
        <v>4.2099192618223755</v>
      </c>
      <c r="AC17" s="149">
        <v>39447</v>
      </c>
      <c r="AD17" s="433">
        <f t="shared" si="3"/>
        <v>3.952881650723377</v>
      </c>
      <c r="AE17" s="149">
        <v>41294</v>
      </c>
      <c r="AF17" s="433">
        <f t="shared" si="3"/>
        <v>4.682231855400917</v>
      </c>
      <c r="AG17" s="149">
        <v>42682</v>
      </c>
      <c r="AH17" s="433">
        <f t="shared" si="3"/>
        <v>3.361263137501816</v>
      </c>
      <c r="AI17" s="149">
        <v>44139</v>
      </c>
      <c r="AJ17" s="664">
        <f t="shared" si="10"/>
        <v>3.4136169813973103</v>
      </c>
      <c r="AK17" s="149">
        <v>47782</v>
      </c>
      <c r="AL17" s="670">
        <f t="shared" si="11"/>
        <v>8.253471986225334</v>
      </c>
      <c r="AM17" s="149">
        <v>51441</v>
      </c>
      <c r="AN17" s="670">
        <f t="shared" si="12"/>
        <v>16.54319309454224</v>
      </c>
      <c r="AO17" s="149">
        <v>55309</v>
      </c>
      <c r="AP17" s="670">
        <f t="shared" si="13"/>
        <v>7.519293948406913</v>
      </c>
      <c r="AQ17" s="149">
        <v>55828</v>
      </c>
      <c r="AR17" s="140">
        <f t="shared" si="14"/>
        <v>0.9383644614800485</v>
      </c>
    </row>
    <row r="18" spans="1:44" ht="19.5" customHeight="1" thickBot="1">
      <c r="A18" s="504" t="s">
        <v>83</v>
      </c>
      <c r="B18" s="505">
        <f>SUM(B6:B17)</f>
        <v>422996</v>
      </c>
      <c r="C18" s="506">
        <f>SUM(C6:C17)</f>
        <v>420318</v>
      </c>
      <c r="D18" s="516">
        <f t="shared" si="4"/>
        <v>-0.6331029135027281</v>
      </c>
      <c r="E18" s="523">
        <f>SUM(E6:E17)</f>
        <v>342742</v>
      </c>
      <c r="F18" s="517">
        <f t="shared" si="5"/>
        <v>-18.456501981832805</v>
      </c>
      <c r="G18" s="505">
        <f>SUM(G6:G17)</f>
        <v>354572</v>
      </c>
      <c r="H18" s="518">
        <f t="shared" si="6"/>
        <v>3.451575820879846</v>
      </c>
      <c r="I18" s="505">
        <f>SUM(I6:I17)</f>
        <v>367070</v>
      </c>
      <c r="J18" s="518">
        <f t="shared" si="7"/>
        <v>3.524813013999977</v>
      </c>
      <c r="K18" s="505">
        <f>SUM(K6:K17)</f>
        <v>378953</v>
      </c>
      <c r="L18" s="518">
        <f t="shared" si="8"/>
        <v>3.2372571988993926</v>
      </c>
      <c r="M18" s="505">
        <f>SUM(M6:M17)</f>
        <v>389924</v>
      </c>
      <c r="N18" s="518">
        <f t="shared" si="9"/>
        <v>2.895081975865081</v>
      </c>
      <c r="O18" s="505">
        <f>SUM(O6:O17)</f>
        <v>391253</v>
      </c>
      <c r="P18" s="518">
        <f t="shared" si="15"/>
        <v>0.34083565002410726</v>
      </c>
      <c r="Q18" s="505">
        <f>SUM(Q6:Q17)</f>
        <v>396558</v>
      </c>
      <c r="R18" s="519">
        <f t="shared" si="0"/>
        <v>1.355900146452551</v>
      </c>
      <c r="S18" s="505">
        <f>SUM(S6:S17)</f>
        <v>403594</v>
      </c>
      <c r="T18" s="519">
        <f t="shared" si="1"/>
        <v>1.774267572461027</v>
      </c>
      <c r="U18" s="505">
        <f>SUM(U6:U17)</f>
        <v>412321</v>
      </c>
      <c r="V18" s="519">
        <f t="shared" si="2"/>
        <v>2.162321540954524</v>
      </c>
      <c r="W18" s="505">
        <f>SUM(W6:W17)</f>
        <v>423500</v>
      </c>
      <c r="X18" s="519">
        <f t="shared" si="3"/>
        <v>2.7112371186527002</v>
      </c>
      <c r="Y18" s="505">
        <f>SUM(Y6:Y17)</f>
        <v>430118</v>
      </c>
      <c r="Z18" s="519">
        <f t="shared" si="3"/>
        <v>1.5626918536009444</v>
      </c>
      <c r="AA18" s="505">
        <f>SUM(AA6:AA17)</f>
        <v>448362</v>
      </c>
      <c r="AB18" s="519">
        <f t="shared" si="3"/>
        <v>4.241626716389455</v>
      </c>
      <c r="AC18" s="505">
        <f>SUM(AC6:AC17)</f>
        <v>466240</v>
      </c>
      <c r="AD18" s="519">
        <f t="shared" si="3"/>
        <v>3.9874030359397095</v>
      </c>
      <c r="AE18" s="505">
        <f>SUM(AE6:AE17)</f>
        <v>487812</v>
      </c>
      <c r="AF18" s="519">
        <f t="shared" si="3"/>
        <v>4.626801647220316</v>
      </c>
      <c r="AG18" s="505">
        <f>SUM(AG6:AG17)</f>
        <v>506759</v>
      </c>
      <c r="AH18" s="519">
        <f t="shared" si="3"/>
        <v>3.88407829245693</v>
      </c>
      <c r="AI18" s="505">
        <f>SUM(AI6:AI17)</f>
        <v>519785</v>
      </c>
      <c r="AJ18" s="519">
        <f>(AI18-AG18)/AG18*100</f>
        <v>2.5704526214630623</v>
      </c>
      <c r="AK18" s="505">
        <f>SUM(AK6:AK17)</f>
        <v>554099</v>
      </c>
      <c r="AL18" s="671">
        <f t="shared" si="11"/>
        <v>6.601575651471281</v>
      </c>
      <c r="AM18" s="523">
        <f>SUM(AM6:AM17)</f>
        <v>601141</v>
      </c>
      <c r="AN18" s="671">
        <f>(AM18-AI18)/AI18*100</f>
        <v>15.651856055869255</v>
      </c>
      <c r="AO18" s="523">
        <f>SUM(AO6:AO17)</f>
        <v>639182</v>
      </c>
      <c r="AP18" s="671">
        <f>(AO18-AM18)/AM18*100</f>
        <v>6.328132667710237</v>
      </c>
      <c r="AQ18" s="523">
        <v>677219</v>
      </c>
      <c r="AR18" s="511">
        <f>(AQ18-AO18)/AO18*100</f>
        <v>5.950887227737953</v>
      </c>
    </row>
    <row r="19" spans="1:44" ht="14.25" customHeight="1" thickTop="1">
      <c r="A19" s="728"/>
      <c r="B19" s="728"/>
      <c r="C19" s="728"/>
      <c r="D19" s="728"/>
      <c r="E19" s="728"/>
      <c r="F19" s="728"/>
      <c r="G19" s="728"/>
      <c r="H19" s="728"/>
      <c r="I19" s="728"/>
      <c r="J19" s="728"/>
      <c r="K19" s="728"/>
      <c r="L19" s="728"/>
      <c r="M19" s="728"/>
      <c r="N19" s="728"/>
      <c r="O19" s="728"/>
      <c r="P19" s="728"/>
      <c r="Q19" s="728"/>
      <c r="R19" s="728"/>
      <c r="S19" s="728"/>
      <c r="T19" s="728"/>
      <c r="U19" s="728"/>
      <c r="V19" s="728"/>
      <c r="W19" s="728"/>
      <c r="X19" s="728"/>
      <c r="Y19" s="728"/>
      <c r="Z19" s="728"/>
      <c r="AA19" s="728"/>
      <c r="AB19" s="728"/>
      <c r="AC19" s="728"/>
      <c r="AD19" s="728"/>
      <c r="AE19" s="728"/>
      <c r="AF19" s="728"/>
      <c r="AG19" s="728"/>
      <c r="AH19" s="728"/>
      <c r="AI19" s="728"/>
      <c r="AJ19" s="728"/>
      <c r="AK19" s="728"/>
      <c r="AL19" s="728"/>
      <c r="AM19" s="728"/>
      <c r="AN19" s="728"/>
      <c r="AO19" s="728"/>
      <c r="AP19" s="728"/>
      <c r="AQ19" s="728"/>
      <c r="AR19" s="728"/>
    </row>
    <row r="20" spans="1:14" ht="14.25" customHeight="1">
      <c r="A20" s="851" t="s">
        <v>249</v>
      </c>
      <c r="B20" s="851"/>
      <c r="C20" s="851"/>
      <c r="D20" s="851"/>
      <c r="E20" s="851"/>
      <c r="F20" s="851"/>
      <c r="G20" s="851"/>
      <c r="H20" s="131"/>
      <c r="I20" s="119"/>
      <c r="J20" s="119"/>
      <c r="K20" s="119"/>
      <c r="L20" s="119"/>
      <c r="M20" s="119"/>
      <c r="N20" s="119"/>
    </row>
    <row r="21" spans="1:14" ht="14.25" customHeight="1">
      <c r="A21" s="866" t="s">
        <v>427</v>
      </c>
      <c r="B21" s="866"/>
      <c r="C21" s="866"/>
      <c r="D21" s="866"/>
      <c r="E21" s="866"/>
      <c r="F21" s="866"/>
      <c r="G21" s="866"/>
      <c r="H21" s="133"/>
      <c r="I21" s="119"/>
      <c r="J21" s="119"/>
      <c r="K21" s="119"/>
      <c r="L21" s="119"/>
      <c r="M21" s="119"/>
      <c r="N21" s="119"/>
    </row>
    <row r="22" spans="1:14" ht="15.75" customHeight="1">
      <c r="A22" s="850" t="s">
        <v>417</v>
      </c>
      <c r="B22" s="850"/>
      <c r="C22" s="850"/>
      <c r="D22" s="850"/>
      <c r="E22" s="850"/>
      <c r="F22" s="850"/>
      <c r="G22" s="850"/>
      <c r="H22" s="438"/>
      <c r="I22" s="438"/>
      <c r="J22" s="438"/>
      <c r="K22" s="438"/>
      <c r="L22" s="438"/>
      <c r="M22" s="438"/>
      <c r="N22" s="438"/>
    </row>
    <row r="23" spans="1:9" ht="14.25" customHeight="1">
      <c r="A23" s="849" t="s">
        <v>360</v>
      </c>
      <c r="B23" s="849"/>
      <c r="C23" s="849"/>
      <c r="D23" s="849"/>
      <c r="E23" s="849"/>
      <c r="F23" s="849"/>
      <c r="G23" s="849"/>
      <c r="H23" s="849"/>
      <c r="I23" s="849"/>
    </row>
    <row r="25" spans="9:10" s="119" customFormat="1" ht="12.75">
      <c r="I25" s="143"/>
      <c r="J25" s="7"/>
    </row>
    <row r="26" spans="10:14" s="119" customFormat="1" ht="18.75" customHeight="1">
      <c r="J26" s="142"/>
      <c r="M26" s="760" t="s">
        <v>34</v>
      </c>
      <c r="N26" s="760"/>
    </row>
    <row r="27" s="119" customFormat="1" ht="12.75">
      <c r="L27" s="7"/>
    </row>
  </sheetData>
  <sheetProtection/>
  <mergeCells count="10">
    <mergeCell ref="A23:I23"/>
    <mergeCell ref="A2:AR2"/>
    <mergeCell ref="A3:AR3"/>
    <mergeCell ref="B4:AR4"/>
    <mergeCell ref="M26:N26"/>
    <mergeCell ref="A4:A5"/>
    <mergeCell ref="A20:G20"/>
    <mergeCell ref="A21:G21"/>
    <mergeCell ref="A22:G22"/>
    <mergeCell ref="A19:AR19"/>
  </mergeCells>
  <hyperlinks>
    <hyperlink ref="A1" r:id="rId1" display="http://kayham.erciyes.edu.tr/"/>
  </hyperlinks>
  <printOptions/>
  <pageMargins left="0.75" right="0.75" top="1" bottom="1" header="0.5" footer="0.5"/>
  <pageSetup horizontalDpi="600" verticalDpi="600" orientation="portrait" paperSize="9" r:id="rId3"/>
  <ignoredErrors>
    <ignoredError sqref="B18:C18 E18" formulaRange="1"/>
    <ignoredError sqref="D18 F18 H18 J18 L18 T18 R18 P18 N18" formula="1"/>
    <ignoredError sqref="K18 U18 G18 I18 M18 O18 Q18 S18" formula="1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1"/>
  <sheetViews>
    <sheetView zoomScalePageLayoutView="0" workbookViewId="0" topLeftCell="A1">
      <selection activeCell="A2" sqref="A2:AE2"/>
    </sheetView>
  </sheetViews>
  <sheetFormatPr defaultColWidth="9.140625" defaultRowHeight="12.75"/>
  <cols>
    <col min="1" max="1" width="24.7109375" style="0" customWidth="1"/>
    <col min="2" max="3" width="12.7109375" style="0" customWidth="1"/>
    <col min="4" max="4" width="7.7109375" style="0" customWidth="1"/>
    <col min="5" max="6" width="12.7109375" style="0" customWidth="1"/>
    <col min="7" max="7" width="7.7109375" style="0" customWidth="1"/>
    <col min="8" max="9" width="12.7109375" style="0" customWidth="1"/>
    <col min="10" max="10" width="7.7109375" style="0" customWidth="1"/>
    <col min="11" max="12" width="12.7109375" style="0" customWidth="1"/>
    <col min="13" max="13" width="7.7109375" style="0" customWidth="1"/>
    <col min="14" max="15" width="12.7109375" style="0" customWidth="1"/>
    <col min="16" max="16" width="7.7109375" style="0" customWidth="1"/>
    <col min="17" max="18" width="12.7109375" style="0" customWidth="1"/>
    <col min="19" max="19" width="7.7109375" style="0" customWidth="1"/>
    <col min="20" max="21" width="12.7109375" style="0" customWidth="1"/>
    <col min="22" max="22" width="7.7109375" style="0" customWidth="1"/>
    <col min="23" max="24" width="12.7109375" style="0" customWidth="1"/>
    <col min="25" max="25" width="7.7109375" style="0" customWidth="1"/>
    <col min="26" max="27" width="12.7109375" style="0" customWidth="1"/>
    <col min="28" max="28" width="7.7109375" style="0" customWidth="1"/>
    <col min="29" max="30" width="12.7109375" style="0" customWidth="1"/>
    <col min="31" max="31" width="9.7109375" style="0" bestFit="1" customWidth="1"/>
  </cols>
  <sheetData>
    <row r="1" spans="1:31" s="162" customFormat="1" ht="15.75" customHeight="1" thickBot="1">
      <c r="A1" s="190" t="s">
        <v>41</v>
      </c>
      <c r="B1" s="161"/>
      <c r="C1" s="161"/>
      <c r="AE1" s="191" t="s">
        <v>42</v>
      </c>
    </row>
    <row r="2" spans="1:31" ht="21" customHeight="1" thickBot="1" thickTop="1">
      <c r="A2" s="706" t="s">
        <v>211</v>
      </c>
      <c r="B2" s="707"/>
      <c r="C2" s="707"/>
      <c r="D2" s="707"/>
      <c r="E2" s="707"/>
      <c r="F2" s="707"/>
      <c r="G2" s="707"/>
      <c r="H2" s="707"/>
      <c r="I2" s="707"/>
      <c r="J2" s="707"/>
      <c r="K2" s="707"/>
      <c r="L2" s="707"/>
      <c r="M2" s="707"/>
      <c r="N2" s="707"/>
      <c r="O2" s="707"/>
      <c r="P2" s="707"/>
      <c r="Q2" s="707"/>
      <c r="R2" s="707"/>
      <c r="S2" s="707"/>
      <c r="T2" s="707"/>
      <c r="U2" s="707"/>
      <c r="V2" s="707"/>
      <c r="W2" s="707"/>
      <c r="X2" s="707"/>
      <c r="Y2" s="707"/>
      <c r="Z2" s="707"/>
      <c r="AA2" s="707"/>
      <c r="AB2" s="707"/>
      <c r="AC2" s="707"/>
      <c r="AD2" s="707"/>
      <c r="AE2" s="708"/>
    </row>
    <row r="3" spans="1:31" ht="31.5" customHeight="1" thickBot="1">
      <c r="A3" s="733" t="s">
        <v>339</v>
      </c>
      <c r="B3" s="734"/>
      <c r="C3" s="734"/>
      <c r="D3" s="734"/>
      <c r="E3" s="734"/>
      <c r="F3" s="734"/>
      <c r="G3" s="734"/>
      <c r="H3" s="734"/>
      <c r="I3" s="734"/>
      <c r="J3" s="734"/>
      <c r="K3" s="734"/>
      <c r="L3" s="734"/>
      <c r="M3" s="734"/>
      <c r="N3" s="734"/>
      <c r="O3" s="734"/>
      <c r="P3" s="734"/>
      <c r="Q3" s="734"/>
      <c r="R3" s="734"/>
      <c r="S3" s="734"/>
      <c r="T3" s="734"/>
      <c r="U3" s="734"/>
      <c r="V3" s="734"/>
      <c r="W3" s="734"/>
      <c r="X3" s="734"/>
      <c r="Y3" s="734"/>
      <c r="Z3" s="734"/>
      <c r="AA3" s="734"/>
      <c r="AB3" s="734"/>
      <c r="AC3" s="734"/>
      <c r="AD3" s="734"/>
      <c r="AE3" s="735"/>
    </row>
    <row r="4" spans="1:31" ht="31.5" customHeight="1" thickBot="1">
      <c r="A4" s="198"/>
      <c r="B4" s="724">
        <v>2009</v>
      </c>
      <c r="C4" s="725"/>
      <c r="D4" s="726"/>
      <c r="E4" s="724">
        <v>2010</v>
      </c>
      <c r="F4" s="725"/>
      <c r="G4" s="726"/>
      <c r="H4" s="724">
        <v>2011</v>
      </c>
      <c r="I4" s="725"/>
      <c r="J4" s="726"/>
      <c r="K4" s="724">
        <v>2012</v>
      </c>
      <c r="L4" s="725"/>
      <c r="M4" s="729"/>
      <c r="N4" s="724">
        <v>2013</v>
      </c>
      <c r="O4" s="725"/>
      <c r="P4" s="726"/>
      <c r="Q4" s="724">
        <v>2014</v>
      </c>
      <c r="R4" s="725"/>
      <c r="S4" s="729"/>
      <c r="T4" s="724">
        <v>2015</v>
      </c>
      <c r="U4" s="725"/>
      <c r="V4" s="726"/>
      <c r="W4" s="724">
        <v>2016</v>
      </c>
      <c r="X4" s="725"/>
      <c r="Y4" s="729"/>
      <c r="Z4" s="724">
        <v>2017</v>
      </c>
      <c r="AA4" s="725"/>
      <c r="AB4" s="726"/>
      <c r="AC4" s="730">
        <v>2018</v>
      </c>
      <c r="AD4" s="731"/>
      <c r="AE4" s="732"/>
    </row>
    <row r="5" spans="1:31" ht="40.5" customHeight="1" thickBot="1">
      <c r="A5" s="199" t="s">
        <v>85</v>
      </c>
      <c r="B5" s="205" t="s">
        <v>86</v>
      </c>
      <c r="C5" s="206" t="s">
        <v>87</v>
      </c>
      <c r="D5" s="207" t="s">
        <v>88</v>
      </c>
      <c r="E5" s="205" t="s">
        <v>86</v>
      </c>
      <c r="F5" s="206" t="s">
        <v>87</v>
      </c>
      <c r="G5" s="207" t="s">
        <v>88</v>
      </c>
      <c r="H5" s="205" t="s">
        <v>86</v>
      </c>
      <c r="I5" s="206" t="s">
        <v>87</v>
      </c>
      <c r="J5" s="207" t="s">
        <v>88</v>
      </c>
      <c r="K5" s="205" t="s">
        <v>86</v>
      </c>
      <c r="L5" s="206" t="s">
        <v>87</v>
      </c>
      <c r="M5" s="468" t="s">
        <v>88</v>
      </c>
      <c r="N5" s="205" t="s">
        <v>86</v>
      </c>
      <c r="O5" s="206" t="s">
        <v>87</v>
      </c>
      <c r="P5" s="207" t="s">
        <v>88</v>
      </c>
      <c r="Q5" s="205" t="s">
        <v>86</v>
      </c>
      <c r="R5" s="206" t="s">
        <v>87</v>
      </c>
      <c r="S5" s="468" t="s">
        <v>88</v>
      </c>
      <c r="T5" s="205" t="s">
        <v>86</v>
      </c>
      <c r="U5" s="206" t="s">
        <v>87</v>
      </c>
      <c r="V5" s="207" t="s">
        <v>88</v>
      </c>
      <c r="W5" s="205" t="s">
        <v>86</v>
      </c>
      <c r="X5" s="206" t="s">
        <v>87</v>
      </c>
      <c r="Y5" s="468" t="s">
        <v>88</v>
      </c>
      <c r="Z5" s="205" t="s">
        <v>86</v>
      </c>
      <c r="AA5" s="206" t="s">
        <v>87</v>
      </c>
      <c r="AB5" s="207" t="s">
        <v>88</v>
      </c>
      <c r="AC5" s="205" t="s">
        <v>86</v>
      </c>
      <c r="AD5" s="206" t="s">
        <v>87</v>
      </c>
      <c r="AE5" s="208" t="s">
        <v>88</v>
      </c>
    </row>
    <row r="6" spans="1:31" ht="24.75" customHeight="1">
      <c r="A6" s="200" t="s">
        <v>89</v>
      </c>
      <c r="B6" s="193">
        <v>472083723.6200001</v>
      </c>
      <c r="C6" s="194">
        <v>398147903.71999997</v>
      </c>
      <c r="D6" s="195">
        <f>C6/B6*100</f>
        <v>84.33840943867953</v>
      </c>
      <c r="E6" s="193">
        <v>546791754</v>
      </c>
      <c r="F6" s="194">
        <v>448793576</v>
      </c>
      <c r="G6" s="195">
        <f>F6/E6*100</f>
        <v>82.0776049962158</v>
      </c>
      <c r="H6" s="193">
        <v>649100378</v>
      </c>
      <c r="I6" s="194">
        <v>547207765</v>
      </c>
      <c r="J6" s="195">
        <f>I6/H6*100</f>
        <v>84.30248749600943</v>
      </c>
      <c r="K6" s="193">
        <v>712479567</v>
      </c>
      <c r="L6" s="194">
        <v>607346504</v>
      </c>
      <c r="M6" s="469">
        <f>L6/K6*100</f>
        <v>85.24405921664838</v>
      </c>
      <c r="N6" s="193">
        <v>809685342.73</v>
      </c>
      <c r="O6" s="194">
        <v>689848768.33</v>
      </c>
      <c r="P6" s="195">
        <f>O6/N6*100</f>
        <v>85.19961174103148</v>
      </c>
      <c r="Q6" s="193">
        <v>956977235</v>
      </c>
      <c r="R6" s="194">
        <v>798921577</v>
      </c>
      <c r="S6" s="469">
        <f>R6/Q6*100</f>
        <v>83.48386437844574</v>
      </c>
      <c r="T6" s="193">
        <v>1102462686</v>
      </c>
      <c r="U6" s="194">
        <v>925430494</v>
      </c>
      <c r="V6" s="195">
        <f>U6/T6*100</f>
        <v>83.94211484451094</v>
      </c>
      <c r="W6" s="193">
        <v>1270252196.9100003</v>
      </c>
      <c r="X6" s="194">
        <v>1009993758.5799999</v>
      </c>
      <c r="Y6" s="469">
        <f>X6/W6*100</f>
        <v>79.51127823568407</v>
      </c>
      <c r="Z6" s="193">
        <v>1516562021</v>
      </c>
      <c r="AA6" s="194">
        <v>1233694674</v>
      </c>
      <c r="AB6" s="195">
        <f>AA6/Z6*100</f>
        <v>81.34811876579361</v>
      </c>
      <c r="AC6" s="193" t="s">
        <v>13</v>
      </c>
      <c r="AD6" s="194" t="s">
        <v>13</v>
      </c>
      <c r="AE6" s="209" t="s">
        <v>13</v>
      </c>
    </row>
    <row r="7" spans="1:31" ht="24.75" customHeight="1">
      <c r="A7" s="201" t="s">
        <v>90</v>
      </c>
      <c r="B7" s="196">
        <v>219216895.60000002</v>
      </c>
      <c r="C7" s="163">
        <v>187335307.20999998</v>
      </c>
      <c r="D7" s="197">
        <f>C7/B7*100</f>
        <v>85.45660073201034</v>
      </c>
      <c r="E7" s="196">
        <v>273699295</v>
      </c>
      <c r="F7" s="163">
        <v>232414079</v>
      </c>
      <c r="G7" s="197">
        <f>F7/E7*100</f>
        <v>84.91584861407846</v>
      </c>
      <c r="H7" s="196">
        <v>361365214</v>
      </c>
      <c r="I7" s="163">
        <v>291168135</v>
      </c>
      <c r="J7" s="197">
        <f>I7/H7*100</f>
        <v>80.57447804037939</v>
      </c>
      <c r="K7" s="196">
        <v>367898281</v>
      </c>
      <c r="L7" s="163">
        <v>310966041</v>
      </c>
      <c r="M7" s="470">
        <f>L7/K7*100</f>
        <v>84.52500516032583</v>
      </c>
      <c r="N7" s="196">
        <v>382007886.01</v>
      </c>
      <c r="O7" s="163">
        <v>321231806.95</v>
      </c>
      <c r="P7" s="197">
        <f>O7/N7*100</f>
        <v>84.09036009837529</v>
      </c>
      <c r="Q7" s="196">
        <v>448863763</v>
      </c>
      <c r="R7" s="163">
        <v>358405556</v>
      </c>
      <c r="S7" s="470">
        <f>R7/Q7*100</f>
        <v>79.84729121472878</v>
      </c>
      <c r="T7" s="196">
        <v>511984933</v>
      </c>
      <c r="U7" s="163">
        <v>408148344</v>
      </c>
      <c r="V7" s="197">
        <f>U7/T7*100</f>
        <v>79.71881938174145</v>
      </c>
      <c r="W7" s="196">
        <v>639422703.1700001</v>
      </c>
      <c r="X7" s="163">
        <v>426936832.59000003</v>
      </c>
      <c r="Y7" s="470">
        <f>X7/W7*100</f>
        <v>66.76910758304628</v>
      </c>
      <c r="Z7" s="196">
        <v>749995886</v>
      </c>
      <c r="AA7" s="163">
        <v>562019486</v>
      </c>
      <c r="AB7" s="197">
        <f>AA7/Z7*100</f>
        <v>74.93634251748415</v>
      </c>
      <c r="AC7" s="196" t="s">
        <v>13</v>
      </c>
      <c r="AD7" s="163" t="s">
        <v>13</v>
      </c>
      <c r="AE7" s="164" t="s">
        <v>13</v>
      </c>
    </row>
    <row r="8" spans="1:31" ht="24.75" customHeight="1">
      <c r="A8" s="201" t="s">
        <v>91</v>
      </c>
      <c r="B8" s="196">
        <v>360501689.87</v>
      </c>
      <c r="C8" s="163">
        <v>275562589.97</v>
      </c>
      <c r="D8" s="197">
        <f>C8/B8*100</f>
        <v>76.43864029302338</v>
      </c>
      <c r="E8" s="196">
        <v>495454943</v>
      </c>
      <c r="F8" s="163">
        <v>368959841</v>
      </c>
      <c r="G8" s="197">
        <f>F8/E8*100</f>
        <v>74.46889898119353</v>
      </c>
      <c r="H8" s="196">
        <v>637390870</v>
      </c>
      <c r="I8" s="163">
        <v>469816031</v>
      </c>
      <c r="J8" s="197">
        <f>I8/H8*100</f>
        <v>73.70925018113297</v>
      </c>
      <c r="K8" s="196">
        <v>713241350</v>
      </c>
      <c r="L8" s="163">
        <v>540842524</v>
      </c>
      <c r="M8" s="470">
        <f>L8/K8*100</f>
        <v>75.82882344104138</v>
      </c>
      <c r="N8" s="196">
        <v>805460854.4</v>
      </c>
      <c r="O8" s="163">
        <v>613598556.9000001</v>
      </c>
      <c r="P8" s="197">
        <f>O8/N8*100</f>
        <v>76.17981104209949</v>
      </c>
      <c r="Q8" s="196">
        <v>868388990</v>
      </c>
      <c r="R8" s="163">
        <v>608355326</v>
      </c>
      <c r="S8" s="470">
        <f>R8/Q8*100</f>
        <v>70.05562403549128</v>
      </c>
      <c r="T8" s="196">
        <v>1045913575</v>
      </c>
      <c r="U8" s="163">
        <v>722576216</v>
      </c>
      <c r="V8" s="197">
        <f>U8/T8*100</f>
        <v>69.08565232074744</v>
      </c>
      <c r="W8" s="196">
        <v>1322423473.7800002</v>
      </c>
      <c r="X8" s="163">
        <v>786551066.26</v>
      </c>
      <c r="Y8" s="470">
        <f>X8/W8*100</f>
        <v>59.47800245950954</v>
      </c>
      <c r="Z8" s="196">
        <v>1386681086</v>
      </c>
      <c r="AA8" s="163">
        <v>792153568</v>
      </c>
      <c r="AB8" s="197">
        <f>AA8/Z8*100</f>
        <v>57.125865204164185</v>
      </c>
      <c r="AC8" s="196" t="s">
        <v>13</v>
      </c>
      <c r="AD8" s="163" t="s">
        <v>13</v>
      </c>
      <c r="AE8" s="164" t="s">
        <v>13</v>
      </c>
    </row>
    <row r="9" spans="1:31" ht="24.75" customHeight="1">
      <c r="A9" s="201" t="s">
        <v>92</v>
      </c>
      <c r="B9" s="196">
        <f>B10-(B6+B7+B8)</f>
        <v>636473295.8999996</v>
      </c>
      <c r="C9" s="163">
        <f>C10-(C6+C7+C8)</f>
        <v>338387984.6800002</v>
      </c>
      <c r="D9" s="197">
        <f>C9/B9*100</f>
        <v>53.16609304110796</v>
      </c>
      <c r="E9" s="196">
        <v>779793681</v>
      </c>
      <c r="F9" s="163">
        <v>398613798</v>
      </c>
      <c r="G9" s="197">
        <f>F9/E9*100</f>
        <v>51.117854339217196</v>
      </c>
      <c r="H9" s="196">
        <v>999133009</v>
      </c>
      <c r="I9" s="163">
        <v>484158935</v>
      </c>
      <c r="J9" s="197">
        <f>I9/H9*100</f>
        <v>48.45790606844018</v>
      </c>
      <c r="K9" s="196">
        <v>977145062</v>
      </c>
      <c r="L9" s="163">
        <v>477995906</v>
      </c>
      <c r="M9" s="470">
        <f>L9/K9*100</f>
        <v>48.91759929908954</v>
      </c>
      <c r="N9" s="196">
        <v>1195312368.3800006</v>
      </c>
      <c r="O9" s="163">
        <v>621252275.7599995</v>
      </c>
      <c r="P9" s="197">
        <f>O9/N9*100</f>
        <v>51.974052322572284</v>
      </c>
      <c r="Q9" s="196">
        <v>1368625805</v>
      </c>
      <c r="R9" s="163">
        <v>670388505</v>
      </c>
      <c r="S9" s="470">
        <f>R9/Q9*100</f>
        <v>48.98260010522014</v>
      </c>
      <c r="T9" s="196">
        <v>1749032904</v>
      </c>
      <c r="U9" s="163">
        <v>812256241</v>
      </c>
      <c r="V9" s="197">
        <f>U9/T9*100</f>
        <v>46.440306476932925</v>
      </c>
      <c r="W9" s="196">
        <v>2520483437.5621185</v>
      </c>
      <c r="X9" s="163">
        <v>849037191.2699995</v>
      </c>
      <c r="Y9" s="470">
        <f>X9/W9*100</f>
        <v>33.685489799973126</v>
      </c>
      <c r="Z9" s="196">
        <v>2881983979</v>
      </c>
      <c r="AA9" s="163">
        <v>977931912</v>
      </c>
      <c r="AB9" s="197">
        <f>AA9/Z9*100</f>
        <v>33.93259362737075</v>
      </c>
      <c r="AC9" s="196" t="s">
        <v>13</v>
      </c>
      <c r="AD9" s="163" t="s">
        <v>13</v>
      </c>
      <c r="AE9" s="164" t="s">
        <v>13</v>
      </c>
    </row>
    <row r="10" spans="1:31" ht="24.75" customHeight="1" thickBot="1">
      <c r="A10" s="202" t="s">
        <v>93</v>
      </c>
      <c r="B10" s="203">
        <v>1688275604.9899998</v>
      </c>
      <c r="C10" s="165">
        <v>1199433785.5800002</v>
      </c>
      <c r="D10" s="204">
        <f>C10/B10*100</f>
        <v>71.04490416344699</v>
      </c>
      <c r="E10" s="203">
        <f>SUM(E6:E9)</f>
        <v>2095739673</v>
      </c>
      <c r="F10" s="165">
        <f>SUM(F6:F9)</f>
        <v>1448781294</v>
      </c>
      <c r="G10" s="204">
        <f>F10/E10*100</f>
        <v>69.12983099308823</v>
      </c>
      <c r="H10" s="203">
        <v>2646989471</v>
      </c>
      <c r="I10" s="165">
        <v>1792350866</v>
      </c>
      <c r="J10" s="204">
        <f>I10/H10*100</f>
        <v>67.7128067805601</v>
      </c>
      <c r="K10" s="203">
        <v>2770764259</v>
      </c>
      <c r="L10" s="165">
        <v>1937150975</v>
      </c>
      <c r="M10" s="471">
        <f>L10/K10*100</f>
        <v>69.9139585299523</v>
      </c>
      <c r="N10" s="203">
        <v>3192466451.5200005</v>
      </c>
      <c r="O10" s="165">
        <v>2245931407.9399996</v>
      </c>
      <c r="P10" s="204">
        <f>O10/N10*100</f>
        <v>70.3509791581573</v>
      </c>
      <c r="Q10" s="203">
        <v>3642855794</v>
      </c>
      <c r="R10" s="165">
        <v>2436070964</v>
      </c>
      <c r="S10" s="471">
        <f>R10/Q10*100</f>
        <v>66.87256102787143</v>
      </c>
      <c r="T10" s="203">
        <f>SUM(T6:T9)</f>
        <v>4409394098</v>
      </c>
      <c r="U10" s="165">
        <f>SUM(U6:U9)</f>
        <v>2868411295</v>
      </c>
      <c r="V10" s="204">
        <f>U10/T10*100</f>
        <v>65.05227773360166</v>
      </c>
      <c r="W10" s="203">
        <f>SUM(W6:W9)</f>
        <v>5752581811.422119</v>
      </c>
      <c r="X10" s="165">
        <f>SUM(X6:X9)</f>
        <v>3072518848.7</v>
      </c>
      <c r="Y10" s="471">
        <f>X10/W10*100</f>
        <v>53.41112824504846</v>
      </c>
      <c r="Z10" s="203">
        <f>SUM(Z6:Z9)</f>
        <v>6535222972</v>
      </c>
      <c r="AA10" s="165">
        <f>SUM(AA6:AA9)</f>
        <v>3565799640</v>
      </c>
      <c r="AB10" s="204">
        <f>AA10/Z10*100</f>
        <v>54.5627847018775</v>
      </c>
      <c r="AC10" s="203">
        <v>8092589574</v>
      </c>
      <c r="AD10" s="165">
        <v>4342244614</v>
      </c>
      <c r="AE10" s="166">
        <f>AD10/AC10*100</f>
        <v>53.657047281266216</v>
      </c>
    </row>
    <row r="11" spans="1:31" ht="14.25" customHeight="1" thickTop="1">
      <c r="A11" s="728"/>
      <c r="B11" s="728"/>
      <c r="C11" s="728"/>
      <c r="D11" s="728"/>
      <c r="E11" s="728"/>
      <c r="F11" s="728"/>
      <c r="G11" s="728"/>
      <c r="H11" s="728"/>
      <c r="I11" s="728"/>
      <c r="J11" s="728"/>
      <c r="K11" s="728"/>
      <c r="L11" s="728"/>
      <c r="M11" s="728"/>
      <c r="N11" s="728"/>
      <c r="O11" s="728"/>
      <c r="P11" s="728"/>
      <c r="Q11" s="728"/>
      <c r="R11" s="728"/>
      <c r="S11" s="728"/>
      <c r="T11" s="728"/>
      <c r="U11" s="728"/>
      <c r="V11" s="728"/>
      <c r="W11" s="728"/>
      <c r="X11" s="728"/>
      <c r="Y11" s="728"/>
      <c r="Z11" s="728"/>
      <c r="AA11" s="728"/>
      <c r="AB11" s="728"/>
      <c r="AC11" s="728"/>
      <c r="AD11" s="728"/>
      <c r="AE11" s="728"/>
    </row>
    <row r="12" spans="1:8" ht="14.25" customHeight="1">
      <c r="A12" s="699" t="s">
        <v>212</v>
      </c>
      <c r="B12" s="699"/>
      <c r="C12" s="699"/>
      <c r="D12" s="699"/>
      <c r="E12" s="167"/>
      <c r="F12" s="167"/>
      <c r="G12" s="167"/>
      <c r="H12" s="167"/>
    </row>
    <row r="13" spans="1:9" ht="14.25" customHeight="1">
      <c r="A13" s="699" t="s">
        <v>342</v>
      </c>
      <c r="B13" s="699"/>
      <c r="C13" s="699"/>
      <c r="D13" s="699"/>
      <c r="E13" s="177"/>
      <c r="F13" s="177"/>
      <c r="G13" s="177"/>
      <c r="H13" s="177"/>
      <c r="I13" s="167"/>
    </row>
    <row r="14" spans="1:9" ht="14.25" customHeight="1">
      <c r="A14" s="704" t="s">
        <v>341</v>
      </c>
      <c r="B14" s="704"/>
      <c r="C14" s="704"/>
      <c r="D14" s="704"/>
      <c r="E14" s="704"/>
      <c r="F14" s="704"/>
      <c r="G14" s="167"/>
      <c r="H14" s="167"/>
      <c r="I14" s="167"/>
    </row>
    <row r="15" spans="1:8" ht="14.25" customHeight="1">
      <c r="A15" s="703" t="s">
        <v>213</v>
      </c>
      <c r="B15" s="703"/>
      <c r="C15" s="703"/>
      <c r="D15" s="703"/>
      <c r="E15" s="703"/>
      <c r="F15" s="703"/>
      <c r="G15" s="703"/>
      <c r="H15" s="703"/>
    </row>
    <row r="16" spans="1:31" ht="14.25" customHeight="1">
      <c r="A16" s="705"/>
      <c r="B16" s="705"/>
      <c r="C16" s="705"/>
      <c r="D16" s="705"/>
      <c r="E16" s="705"/>
      <c r="F16" s="705"/>
      <c r="G16" s="705"/>
      <c r="H16" s="705"/>
      <c r="I16" s="705"/>
      <c r="J16" s="705"/>
      <c r="K16" s="705"/>
      <c r="L16" s="705"/>
      <c r="M16" s="705"/>
      <c r="N16" s="705"/>
      <c r="O16" s="705"/>
      <c r="P16" s="705"/>
      <c r="Q16" s="705"/>
      <c r="R16" s="705"/>
      <c r="S16" s="705"/>
      <c r="T16" s="705"/>
      <c r="U16" s="705"/>
      <c r="V16" s="705"/>
      <c r="W16" s="705"/>
      <c r="X16" s="705"/>
      <c r="Y16" s="705"/>
      <c r="Z16" s="705"/>
      <c r="AA16" s="705"/>
      <c r="AB16" s="705"/>
      <c r="AC16" s="705"/>
      <c r="AD16" s="705"/>
      <c r="AE16" s="705"/>
    </row>
    <row r="17" spans="1:4" ht="14.25" customHeight="1">
      <c r="A17" s="727" t="s">
        <v>252</v>
      </c>
      <c r="B17" s="727"/>
      <c r="C17" s="727"/>
      <c r="D17" s="727"/>
    </row>
    <row r="18" spans="1:8" ht="14.25" customHeight="1">
      <c r="A18" s="704" t="s">
        <v>353</v>
      </c>
      <c r="B18" s="702"/>
      <c r="C18" s="702"/>
      <c r="D18" s="702"/>
      <c r="E18" s="702"/>
      <c r="F18" s="702"/>
      <c r="G18" s="702"/>
      <c r="H18" s="702"/>
    </row>
    <row r="19" spans="1:4" ht="18" customHeight="1">
      <c r="A19" s="189"/>
      <c r="B19" s="189"/>
      <c r="C19" s="189"/>
      <c r="D19" s="189"/>
    </row>
    <row r="21" spans="3:4" ht="20.25" customHeight="1">
      <c r="C21" s="160" t="s">
        <v>34</v>
      </c>
      <c r="D21" s="168"/>
    </row>
  </sheetData>
  <sheetProtection/>
  <mergeCells count="20">
    <mergeCell ref="A16:AE16"/>
    <mergeCell ref="AC4:AE4"/>
    <mergeCell ref="A2:AE2"/>
    <mergeCell ref="A3:AE3"/>
    <mergeCell ref="B4:D4"/>
    <mergeCell ref="N4:P4"/>
    <mergeCell ref="Q4:S4"/>
    <mergeCell ref="T4:V4"/>
    <mergeCell ref="W4:Y4"/>
    <mergeCell ref="Z4:AB4"/>
    <mergeCell ref="E4:G4"/>
    <mergeCell ref="H4:J4"/>
    <mergeCell ref="A18:H18"/>
    <mergeCell ref="A14:F14"/>
    <mergeCell ref="A17:D17"/>
    <mergeCell ref="A15:H15"/>
    <mergeCell ref="A12:D12"/>
    <mergeCell ref="A13:D13"/>
    <mergeCell ref="A11:AE11"/>
    <mergeCell ref="K4:M4"/>
  </mergeCells>
  <hyperlinks>
    <hyperlink ref="A1" r:id="rId1" display="http://kayham.erciyes.edu.tr/"/>
  </hyperlinks>
  <printOptions/>
  <pageMargins left="0.75" right="0.75" top="1" bottom="1" header="0.5" footer="0.5"/>
  <pageSetup horizontalDpi="600" verticalDpi="600" orientation="portrait" paperSize="9" r:id="rId3"/>
  <ignoredErrors>
    <ignoredError sqref="G10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42"/>
  <sheetViews>
    <sheetView zoomScalePageLayoutView="0" workbookViewId="0" topLeftCell="A1">
      <selection activeCell="A2" sqref="A2:M2"/>
    </sheetView>
  </sheetViews>
  <sheetFormatPr defaultColWidth="9.140625" defaultRowHeight="12.75"/>
  <cols>
    <col min="1" max="1" width="10.7109375" style="0" customWidth="1"/>
    <col min="2" max="2" width="22.28125" style="0" customWidth="1"/>
    <col min="3" max="3" width="14.00390625" style="0" customWidth="1"/>
    <col min="4" max="4" width="13.28125" style="0" customWidth="1"/>
    <col min="5" max="5" width="13.8515625" style="0" customWidth="1"/>
    <col min="6" max="6" width="11.57421875" style="0" customWidth="1"/>
    <col min="7" max="8" width="12.00390625" style="0" customWidth="1"/>
    <col min="9" max="9" width="11.421875" style="0" customWidth="1"/>
    <col min="10" max="11" width="10.8515625" style="0" customWidth="1"/>
    <col min="12" max="12" width="11.140625" style="0" customWidth="1"/>
    <col min="13" max="13" width="14.421875" style="0" customWidth="1"/>
  </cols>
  <sheetData>
    <row r="1" spans="1:13" s="76" customFormat="1" ht="15.75" customHeight="1" thickBot="1">
      <c r="A1" s="210" t="s">
        <v>41</v>
      </c>
      <c r="M1" s="226" t="s">
        <v>42</v>
      </c>
    </row>
    <row r="2" spans="1:16" ht="29.25" customHeight="1" thickBot="1" thickTop="1">
      <c r="A2" s="736" t="s">
        <v>84</v>
      </c>
      <c r="B2" s="737"/>
      <c r="C2" s="737"/>
      <c r="D2" s="737"/>
      <c r="E2" s="737"/>
      <c r="F2" s="737"/>
      <c r="G2" s="737"/>
      <c r="H2" s="737"/>
      <c r="I2" s="737"/>
      <c r="J2" s="737"/>
      <c r="K2" s="737"/>
      <c r="L2" s="737"/>
      <c r="M2" s="738"/>
      <c r="N2" s="169"/>
      <c r="O2" s="169"/>
      <c r="P2" s="169"/>
    </row>
    <row r="3" spans="1:13" ht="39.75" customHeight="1" thickBot="1">
      <c r="A3" s="752" t="s">
        <v>332</v>
      </c>
      <c r="B3" s="753"/>
      <c r="C3" s="753"/>
      <c r="D3" s="753"/>
      <c r="E3" s="753"/>
      <c r="F3" s="753"/>
      <c r="G3" s="753"/>
      <c r="H3" s="753"/>
      <c r="I3" s="753"/>
      <c r="J3" s="753"/>
      <c r="K3" s="753"/>
      <c r="L3" s="753"/>
      <c r="M3" s="754"/>
    </row>
    <row r="4" spans="1:13" ht="20.25" customHeight="1">
      <c r="A4" s="745" t="s">
        <v>31</v>
      </c>
      <c r="B4" s="758" t="s">
        <v>94</v>
      </c>
      <c r="C4" s="751" t="s">
        <v>89</v>
      </c>
      <c r="D4" s="751"/>
      <c r="E4" s="751" t="s">
        <v>83</v>
      </c>
      <c r="F4" s="747" t="s">
        <v>115</v>
      </c>
      <c r="G4" s="751" t="s">
        <v>81</v>
      </c>
      <c r="H4" s="755" t="s">
        <v>283</v>
      </c>
      <c r="I4" s="747" t="s">
        <v>116</v>
      </c>
      <c r="J4" s="747" t="s">
        <v>117</v>
      </c>
      <c r="K4" s="747" t="s">
        <v>118</v>
      </c>
      <c r="L4" s="747" t="s">
        <v>119</v>
      </c>
      <c r="M4" s="739" t="s">
        <v>114</v>
      </c>
    </row>
    <row r="5" spans="1:13" ht="25.5" customHeight="1" thickBot="1">
      <c r="A5" s="746"/>
      <c r="B5" s="759"/>
      <c r="C5" s="171" t="s">
        <v>95</v>
      </c>
      <c r="D5" s="171" t="s">
        <v>96</v>
      </c>
      <c r="E5" s="748"/>
      <c r="F5" s="748"/>
      <c r="G5" s="748"/>
      <c r="H5" s="756"/>
      <c r="I5" s="748"/>
      <c r="J5" s="748"/>
      <c r="K5" s="748"/>
      <c r="L5" s="748"/>
      <c r="M5" s="740"/>
    </row>
    <row r="6" spans="1:13" ht="14.25" customHeight="1">
      <c r="A6" s="742">
        <v>2009</v>
      </c>
      <c r="B6" s="213" t="s">
        <v>97</v>
      </c>
      <c r="C6" s="219">
        <v>9059</v>
      </c>
      <c r="D6" s="172">
        <v>1224</v>
      </c>
      <c r="E6" s="172">
        <f aca="true" t="shared" si="0" ref="E6:E22">SUM(C6+D6)</f>
        <v>10283</v>
      </c>
      <c r="F6" s="172">
        <v>1734</v>
      </c>
      <c r="G6" s="172">
        <v>8123</v>
      </c>
      <c r="H6" s="172" t="s">
        <v>13</v>
      </c>
      <c r="I6" s="172">
        <v>978</v>
      </c>
      <c r="J6" s="172">
        <v>313</v>
      </c>
      <c r="K6" s="172">
        <v>220</v>
      </c>
      <c r="L6" s="172">
        <v>1</v>
      </c>
      <c r="M6" s="173">
        <f aca="true" t="shared" si="1" ref="M6:M23">SUM(E6+F6+G6+I6)</f>
        <v>21118</v>
      </c>
    </row>
    <row r="7" spans="1:13" ht="15" customHeight="1">
      <c r="A7" s="743"/>
      <c r="B7" s="214" t="s">
        <v>98</v>
      </c>
      <c r="C7" s="220">
        <v>9382</v>
      </c>
      <c r="D7" s="170">
        <v>1108</v>
      </c>
      <c r="E7" s="170">
        <f t="shared" si="0"/>
        <v>10490</v>
      </c>
      <c r="F7" s="170">
        <v>2862</v>
      </c>
      <c r="G7" s="170">
        <v>10795</v>
      </c>
      <c r="H7" s="170" t="s">
        <v>13</v>
      </c>
      <c r="I7" s="170">
        <v>144</v>
      </c>
      <c r="J7" s="170">
        <v>211</v>
      </c>
      <c r="K7" s="170">
        <v>203</v>
      </c>
      <c r="L7" s="170" t="s">
        <v>13</v>
      </c>
      <c r="M7" s="174">
        <f t="shared" si="1"/>
        <v>24291</v>
      </c>
    </row>
    <row r="8" spans="1:13" ht="15" customHeight="1">
      <c r="A8" s="743"/>
      <c r="B8" s="214" t="s">
        <v>99</v>
      </c>
      <c r="C8" s="220">
        <v>9246</v>
      </c>
      <c r="D8" s="170">
        <v>1009</v>
      </c>
      <c r="E8" s="170">
        <f t="shared" si="0"/>
        <v>10255</v>
      </c>
      <c r="F8" s="170">
        <v>2216</v>
      </c>
      <c r="G8" s="170">
        <v>9354</v>
      </c>
      <c r="H8" s="170" t="s">
        <v>13</v>
      </c>
      <c r="I8" s="170">
        <v>267</v>
      </c>
      <c r="J8" s="170">
        <v>210</v>
      </c>
      <c r="K8" s="170">
        <v>251</v>
      </c>
      <c r="L8" s="170">
        <v>2</v>
      </c>
      <c r="M8" s="174">
        <f t="shared" si="1"/>
        <v>22092</v>
      </c>
    </row>
    <row r="9" spans="1:13" ht="14.25" customHeight="1">
      <c r="A9" s="743"/>
      <c r="B9" s="214" t="s">
        <v>100</v>
      </c>
      <c r="C9" s="220"/>
      <c r="D9" s="170"/>
      <c r="E9" s="170">
        <f t="shared" si="0"/>
        <v>0</v>
      </c>
      <c r="F9" s="170"/>
      <c r="G9" s="170"/>
      <c r="H9" s="170" t="s">
        <v>13</v>
      </c>
      <c r="I9" s="170">
        <v>279302</v>
      </c>
      <c r="J9" s="170"/>
      <c r="K9" s="170"/>
      <c r="L9" s="170" t="s">
        <v>13</v>
      </c>
      <c r="M9" s="174">
        <f t="shared" si="1"/>
        <v>279302</v>
      </c>
    </row>
    <row r="10" spans="1:13" ht="14.25" customHeight="1">
      <c r="A10" s="743"/>
      <c r="B10" s="214" t="s">
        <v>101</v>
      </c>
      <c r="C10" s="220">
        <v>404</v>
      </c>
      <c r="D10" s="170">
        <v>403</v>
      </c>
      <c r="E10" s="170">
        <f t="shared" si="0"/>
        <v>807</v>
      </c>
      <c r="F10" s="170">
        <v>43</v>
      </c>
      <c r="G10" s="170">
        <v>498</v>
      </c>
      <c r="H10" s="170" t="s">
        <v>13</v>
      </c>
      <c r="I10" s="170">
        <v>6271</v>
      </c>
      <c r="J10" s="170">
        <v>14</v>
      </c>
      <c r="K10" s="170">
        <v>16</v>
      </c>
      <c r="L10" s="170" t="s">
        <v>13</v>
      </c>
      <c r="M10" s="174">
        <f t="shared" si="1"/>
        <v>7619</v>
      </c>
    </row>
    <row r="11" spans="1:13" ht="14.25" customHeight="1">
      <c r="A11" s="743"/>
      <c r="B11" s="214" t="s">
        <v>102</v>
      </c>
      <c r="C11" s="220">
        <v>1424</v>
      </c>
      <c r="D11" s="170">
        <v>952</v>
      </c>
      <c r="E11" s="170">
        <f t="shared" si="0"/>
        <v>2376</v>
      </c>
      <c r="F11" s="170">
        <v>173</v>
      </c>
      <c r="G11" s="170">
        <v>1167</v>
      </c>
      <c r="H11" s="170" t="s">
        <v>13</v>
      </c>
      <c r="I11" s="170">
        <v>7647</v>
      </c>
      <c r="J11" s="170">
        <v>20</v>
      </c>
      <c r="K11" s="170">
        <v>38</v>
      </c>
      <c r="L11" s="170" t="s">
        <v>13</v>
      </c>
      <c r="M11" s="174">
        <f t="shared" si="1"/>
        <v>11363</v>
      </c>
    </row>
    <row r="12" spans="1:13" ht="15" customHeight="1">
      <c r="A12" s="743"/>
      <c r="B12" s="214" t="s">
        <v>103</v>
      </c>
      <c r="C12" s="220">
        <v>412</v>
      </c>
      <c r="D12" s="170">
        <v>453</v>
      </c>
      <c r="E12" s="170">
        <f t="shared" si="0"/>
        <v>865</v>
      </c>
      <c r="F12" s="170">
        <v>96</v>
      </c>
      <c r="G12" s="170">
        <v>480</v>
      </c>
      <c r="H12" s="170" t="s">
        <v>13</v>
      </c>
      <c r="I12" s="170">
        <v>4291</v>
      </c>
      <c r="J12" s="170">
        <v>11</v>
      </c>
      <c r="K12" s="170">
        <v>11</v>
      </c>
      <c r="L12" s="170" t="s">
        <v>13</v>
      </c>
      <c r="M12" s="174">
        <f t="shared" si="1"/>
        <v>5732</v>
      </c>
    </row>
    <row r="13" spans="1:13" ht="13.5" customHeight="1">
      <c r="A13" s="743"/>
      <c r="B13" s="214" t="s">
        <v>104</v>
      </c>
      <c r="C13" s="220">
        <v>42</v>
      </c>
      <c r="D13" s="170">
        <v>61</v>
      </c>
      <c r="E13" s="170">
        <f t="shared" si="0"/>
        <v>103</v>
      </c>
      <c r="F13" s="170">
        <v>6</v>
      </c>
      <c r="G13" s="170">
        <v>48</v>
      </c>
      <c r="H13" s="170" t="s">
        <v>13</v>
      </c>
      <c r="I13" s="170">
        <v>8</v>
      </c>
      <c r="J13" s="170"/>
      <c r="K13" s="170"/>
      <c r="L13" s="170" t="s">
        <v>13</v>
      </c>
      <c r="M13" s="174">
        <f t="shared" si="1"/>
        <v>165</v>
      </c>
    </row>
    <row r="14" spans="1:13" ht="15" customHeight="1">
      <c r="A14" s="743"/>
      <c r="B14" s="214" t="s">
        <v>105</v>
      </c>
      <c r="C14" s="220">
        <v>114</v>
      </c>
      <c r="D14" s="170">
        <v>91</v>
      </c>
      <c r="E14" s="170">
        <f t="shared" si="0"/>
        <v>205</v>
      </c>
      <c r="F14" s="170">
        <v>12</v>
      </c>
      <c r="G14" s="170">
        <v>138</v>
      </c>
      <c r="H14" s="170" t="s">
        <v>13</v>
      </c>
      <c r="I14" s="170">
        <v>14</v>
      </c>
      <c r="J14" s="170">
        <v>5</v>
      </c>
      <c r="K14" s="170">
        <v>3</v>
      </c>
      <c r="L14" s="170" t="s">
        <v>13</v>
      </c>
      <c r="M14" s="174">
        <f t="shared" si="1"/>
        <v>369</v>
      </c>
    </row>
    <row r="15" spans="1:13" ht="15" customHeight="1">
      <c r="A15" s="743"/>
      <c r="B15" s="214" t="s">
        <v>106</v>
      </c>
      <c r="C15" s="220">
        <v>169</v>
      </c>
      <c r="D15" s="170">
        <v>86</v>
      </c>
      <c r="E15" s="170">
        <f t="shared" si="0"/>
        <v>255</v>
      </c>
      <c r="F15" s="170">
        <v>84</v>
      </c>
      <c r="G15" s="170">
        <v>228</v>
      </c>
      <c r="H15" s="170" t="s">
        <v>13</v>
      </c>
      <c r="I15" s="170">
        <v>37</v>
      </c>
      <c r="J15" s="170">
        <v>2</v>
      </c>
      <c r="K15" s="170">
        <v>7</v>
      </c>
      <c r="L15" s="170" t="s">
        <v>13</v>
      </c>
      <c r="M15" s="174">
        <f t="shared" si="1"/>
        <v>604</v>
      </c>
    </row>
    <row r="16" spans="1:13" ht="14.25" customHeight="1">
      <c r="A16" s="743"/>
      <c r="B16" s="214" t="s">
        <v>107</v>
      </c>
      <c r="C16" s="220">
        <v>282</v>
      </c>
      <c r="D16" s="170">
        <v>212</v>
      </c>
      <c r="E16" s="170">
        <f t="shared" si="0"/>
        <v>494</v>
      </c>
      <c r="F16" s="170">
        <v>63</v>
      </c>
      <c r="G16" s="170">
        <v>316</v>
      </c>
      <c r="H16" s="170" t="s">
        <v>13</v>
      </c>
      <c r="I16" s="170">
        <v>36</v>
      </c>
      <c r="J16" s="170">
        <v>15</v>
      </c>
      <c r="K16" s="170">
        <v>13</v>
      </c>
      <c r="L16" s="170" t="s">
        <v>13</v>
      </c>
      <c r="M16" s="174">
        <f t="shared" si="1"/>
        <v>909</v>
      </c>
    </row>
    <row r="17" spans="1:13" ht="13.5" customHeight="1">
      <c r="A17" s="743"/>
      <c r="B17" s="214" t="s">
        <v>108</v>
      </c>
      <c r="C17" s="220">
        <v>41</v>
      </c>
      <c r="D17" s="170">
        <v>52</v>
      </c>
      <c r="E17" s="170">
        <f t="shared" si="0"/>
        <v>93</v>
      </c>
      <c r="F17" s="170">
        <v>11</v>
      </c>
      <c r="G17" s="170">
        <v>75</v>
      </c>
      <c r="H17" s="170" t="s">
        <v>13</v>
      </c>
      <c r="I17" s="170">
        <v>69</v>
      </c>
      <c r="J17" s="170"/>
      <c r="K17" s="170"/>
      <c r="L17" s="170" t="s">
        <v>13</v>
      </c>
      <c r="M17" s="174">
        <f t="shared" si="1"/>
        <v>248</v>
      </c>
    </row>
    <row r="18" spans="1:13" ht="13.5" customHeight="1">
      <c r="A18" s="743"/>
      <c r="B18" s="214" t="s">
        <v>109</v>
      </c>
      <c r="C18" s="220">
        <v>197</v>
      </c>
      <c r="D18" s="170">
        <v>275</v>
      </c>
      <c r="E18" s="170">
        <f t="shared" si="0"/>
        <v>472</v>
      </c>
      <c r="F18" s="170">
        <v>28</v>
      </c>
      <c r="G18" s="170">
        <v>440</v>
      </c>
      <c r="H18" s="170" t="s">
        <v>13</v>
      </c>
      <c r="I18" s="170">
        <v>0</v>
      </c>
      <c r="J18" s="170">
        <v>5</v>
      </c>
      <c r="K18" s="170">
        <v>6</v>
      </c>
      <c r="L18" s="170" t="s">
        <v>13</v>
      </c>
      <c r="M18" s="174">
        <f t="shared" si="1"/>
        <v>940</v>
      </c>
    </row>
    <row r="19" spans="1:13" ht="14.25" customHeight="1">
      <c r="A19" s="743"/>
      <c r="B19" s="214" t="s">
        <v>110</v>
      </c>
      <c r="C19" s="220">
        <v>188</v>
      </c>
      <c r="D19" s="170">
        <v>218</v>
      </c>
      <c r="E19" s="170">
        <f t="shared" si="0"/>
        <v>406</v>
      </c>
      <c r="F19" s="170">
        <v>20</v>
      </c>
      <c r="G19" s="170">
        <v>188</v>
      </c>
      <c r="H19" s="170" t="s">
        <v>13</v>
      </c>
      <c r="I19" s="170">
        <v>5</v>
      </c>
      <c r="J19" s="170">
        <v>4</v>
      </c>
      <c r="K19" s="170">
        <v>6</v>
      </c>
      <c r="L19" s="170" t="s">
        <v>13</v>
      </c>
      <c r="M19" s="174">
        <f t="shared" si="1"/>
        <v>619</v>
      </c>
    </row>
    <row r="20" spans="1:13" ht="14.25" customHeight="1">
      <c r="A20" s="743"/>
      <c r="B20" s="214" t="s">
        <v>111</v>
      </c>
      <c r="C20" s="220">
        <v>270</v>
      </c>
      <c r="D20" s="170">
        <v>399</v>
      </c>
      <c r="E20" s="170">
        <f t="shared" si="0"/>
        <v>669</v>
      </c>
      <c r="F20" s="170">
        <v>39</v>
      </c>
      <c r="G20" s="170">
        <v>308</v>
      </c>
      <c r="H20" s="170" t="s">
        <v>13</v>
      </c>
      <c r="I20" s="170">
        <v>53</v>
      </c>
      <c r="J20" s="170">
        <v>5</v>
      </c>
      <c r="K20" s="170">
        <v>5</v>
      </c>
      <c r="L20" s="170" t="s">
        <v>13</v>
      </c>
      <c r="M20" s="174">
        <f t="shared" si="1"/>
        <v>1069</v>
      </c>
    </row>
    <row r="21" spans="1:13" ht="15" customHeight="1">
      <c r="A21" s="743"/>
      <c r="B21" s="214" t="s">
        <v>112</v>
      </c>
      <c r="C21" s="220">
        <v>569</v>
      </c>
      <c r="D21" s="170">
        <v>614</v>
      </c>
      <c r="E21" s="170">
        <f t="shared" si="0"/>
        <v>1183</v>
      </c>
      <c r="F21" s="170">
        <v>155</v>
      </c>
      <c r="G21" s="170">
        <v>695</v>
      </c>
      <c r="H21" s="170" t="s">
        <v>13</v>
      </c>
      <c r="I21" s="170">
        <v>6281</v>
      </c>
      <c r="J21" s="170">
        <v>17</v>
      </c>
      <c r="K21" s="170">
        <v>16</v>
      </c>
      <c r="L21" s="170" t="s">
        <v>13</v>
      </c>
      <c r="M21" s="174">
        <f t="shared" si="1"/>
        <v>8314</v>
      </c>
    </row>
    <row r="22" spans="1:13" ht="13.5" customHeight="1">
      <c r="A22" s="743"/>
      <c r="B22" s="214" t="s">
        <v>113</v>
      </c>
      <c r="C22" s="220">
        <v>232</v>
      </c>
      <c r="D22" s="170">
        <v>260</v>
      </c>
      <c r="E22" s="170">
        <f t="shared" si="0"/>
        <v>492</v>
      </c>
      <c r="F22" s="170">
        <v>38</v>
      </c>
      <c r="G22" s="170">
        <v>252</v>
      </c>
      <c r="H22" s="170" t="s">
        <v>13</v>
      </c>
      <c r="I22" s="170">
        <v>4410</v>
      </c>
      <c r="J22" s="170">
        <v>4</v>
      </c>
      <c r="K22" s="170">
        <v>12</v>
      </c>
      <c r="L22" s="170" t="s">
        <v>13</v>
      </c>
      <c r="M22" s="174">
        <f t="shared" si="1"/>
        <v>5192</v>
      </c>
    </row>
    <row r="23" spans="1:13" ht="16.5" customHeight="1" thickBot="1">
      <c r="A23" s="744"/>
      <c r="B23" s="215" t="s">
        <v>83</v>
      </c>
      <c r="C23" s="221">
        <f aca="true" t="shared" si="2" ref="C23:L23">SUM(C6:C22)</f>
        <v>32031</v>
      </c>
      <c r="D23" s="222">
        <f t="shared" si="2"/>
        <v>7417</v>
      </c>
      <c r="E23" s="222">
        <f t="shared" si="2"/>
        <v>39448</v>
      </c>
      <c r="F23" s="222">
        <f t="shared" si="2"/>
        <v>7580</v>
      </c>
      <c r="G23" s="222">
        <f t="shared" si="2"/>
        <v>33105</v>
      </c>
      <c r="H23" s="222" t="s">
        <v>13</v>
      </c>
      <c r="I23" s="222">
        <f t="shared" si="2"/>
        <v>309813</v>
      </c>
      <c r="J23" s="222">
        <f t="shared" si="2"/>
        <v>836</v>
      </c>
      <c r="K23" s="222">
        <f t="shared" si="2"/>
        <v>807</v>
      </c>
      <c r="L23" s="222">
        <f t="shared" si="2"/>
        <v>3</v>
      </c>
      <c r="M23" s="223">
        <f t="shared" si="1"/>
        <v>389946</v>
      </c>
    </row>
    <row r="24" spans="1:13" ht="12.75">
      <c r="A24" s="742">
        <v>2010</v>
      </c>
      <c r="B24" s="216" t="s">
        <v>97</v>
      </c>
      <c r="C24" s="219">
        <v>10892</v>
      </c>
      <c r="D24" s="172">
        <v>1253</v>
      </c>
      <c r="E24" s="172">
        <f aca="true" t="shared" si="3" ref="E24:E40">SUM(C24+D24)</f>
        <v>12145</v>
      </c>
      <c r="F24" s="172">
        <v>1914</v>
      </c>
      <c r="G24" s="172">
        <v>8452</v>
      </c>
      <c r="H24" s="172" t="s">
        <v>13</v>
      </c>
      <c r="I24" s="172">
        <v>997</v>
      </c>
      <c r="J24" s="172">
        <v>247</v>
      </c>
      <c r="K24" s="172">
        <v>249</v>
      </c>
      <c r="L24" s="172">
        <v>1</v>
      </c>
      <c r="M24" s="173">
        <f aca="true" t="shared" si="4" ref="M24:M59">SUM(E24+F24+G24+I24)</f>
        <v>23508</v>
      </c>
    </row>
    <row r="25" spans="1:13" ht="12.75">
      <c r="A25" s="743"/>
      <c r="B25" s="217" t="s">
        <v>98</v>
      </c>
      <c r="C25" s="220">
        <v>10486</v>
      </c>
      <c r="D25" s="170">
        <v>1045</v>
      </c>
      <c r="E25" s="170">
        <f t="shared" si="3"/>
        <v>11531</v>
      </c>
      <c r="F25" s="170">
        <v>2862</v>
      </c>
      <c r="G25" s="170">
        <v>11001</v>
      </c>
      <c r="H25" s="170" t="s">
        <v>13</v>
      </c>
      <c r="I25" s="170">
        <v>164</v>
      </c>
      <c r="J25" s="170">
        <v>186</v>
      </c>
      <c r="K25" s="170">
        <v>189</v>
      </c>
      <c r="L25" s="170" t="s">
        <v>13</v>
      </c>
      <c r="M25" s="174">
        <f t="shared" si="4"/>
        <v>25558</v>
      </c>
    </row>
    <row r="26" spans="1:13" ht="12.75">
      <c r="A26" s="743"/>
      <c r="B26" s="217" t="s">
        <v>99</v>
      </c>
      <c r="C26" s="220">
        <v>10200</v>
      </c>
      <c r="D26" s="170">
        <v>1017</v>
      </c>
      <c r="E26" s="170">
        <f t="shared" si="3"/>
        <v>11217</v>
      </c>
      <c r="F26" s="170">
        <v>2312</v>
      </c>
      <c r="G26" s="170">
        <v>9393</v>
      </c>
      <c r="H26" s="170" t="s">
        <v>13</v>
      </c>
      <c r="I26" s="170">
        <v>247</v>
      </c>
      <c r="J26" s="170">
        <v>187</v>
      </c>
      <c r="K26" s="170">
        <v>253</v>
      </c>
      <c r="L26" s="170" t="s">
        <v>13</v>
      </c>
      <c r="M26" s="174">
        <f t="shared" si="4"/>
        <v>23169</v>
      </c>
    </row>
    <row r="27" spans="1:13" ht="12.75">
      <c r="A27" s="743"/>
      <c r="B27" s="217" t="s">
        <v>100</v>
      </c>
      <c r="C27" s="220">
        <v>0</v>
      </c>
      <c r="D27" s="170">
        <v>0</v>
      </c>
      <c r="E27" s="170">
        <f t="shared" si="3"/>
        <v>0</v>
      </c>
      <c r="F27" s="170">
        <v>0</v>
      </c>
      <c r="G27" s="170">
        <v>0</v>
      </c>
      <c r="H27" s="170" t="s">
        <v>13</v>
      </c>
      <c r="I27" s="170">
        <v>315932</v>
      </c>
      <c r="J27" s="170">
        <v>0</v>
      </c>
      <c r="K27" s="170">
        <v>0</v>
      </c>
      <c r="L27" s="170" t="s">
        <v>13</v>
      </c>
      <c r="M27" s="174">
        <f t="shared" si="4"/>
        <v>315932</v>
      </c>
    </row>
    <row r="28" spans="1:13" ht="12.75">
      <c r="A28" s="743"/>
      <c r="B28" s="217" t="s">
        <v>101</v>
      </c>
      <c r="C28" s="220">
        <v>455</v>
      </c>
      <c r="D28" s="170">
        <v>417</v>
      </c>
      <c r="E28" s="170">
        <f t="shared" si="3"/>
        <v>872</v>
      </c>
      <c r="F28" s="170">
        <v>46</v>
      </c>
      <c r="G28" s="170">
        <v>405</v>
      </c>
      <c r="H28" s="170" t="s">
        <v>13</v>
      </c>
      <c r="I28" s="170">
        <v>6274</v>
      </c>
      <c r="J28" s="170">
        <v>11</v>
      </c>
      <c r="K28" s="170">
        <v>17</v>
      </c>
      <c r="L28" s="170" t="s">
        <v>13</v>
      </c>
      <c r="M28" s="174">
        <f t="shared" si="4"/>
        <v>7597</v>
      </c>
    </row>
    <row r="29" spans="1:13" ht="12.75">
      <c r="A29" s="743"/>
      <c r="B29" s="217" t="s">
        <v>102</v>
      </c>
      <c r="C29" s="220">
        <v>1497</v>
      </c>
      <c r="D29" s="170">
        <v>918</v>
      </c>
      <c r="E29" s="170">
        <f t="shared" si="3"/>
        <v>2415</v>
      </c>
      <c r="F29" s="170">
        <v>184</v>
      </c>
      <c r="G29" s="170">
        <v>1178</v>
      </c>
      <c r="H29" s="170" t="s">
        <v>13</v>
      </c>
      <c r="I29" s="170">
        <v>8380</v>
      </c>
      <c r="J29" s="170">
        <v>27</v>
      </c>
      <c r="K29" s="170">
        <v>35</v>
      </c>
      <c r="L29" s="170" t="s">
        <v>13</v>
      </c>
      <c r="M29" s="174">
        <f t="shared" si="4"/>
        <v>12157</v>
      </c>
    </row>
    <row r="30" spans="1:13" ht="12.75">
      <c r="A30" s="743"/>
      <c r="B30" s="217" t="s">
        <v>103</v>
      </c>
      <c r="C30" s="220">
        <v>438</v>
      </c>
      <c r="D30" s="170">
        <v>448</v>
      </c>
      <c r="E30" s="170">
        <f t="shared" si="3"/>
        <v>886</v>
      </c>
      <c r="F30" s="170">
        <v>101</v>
      </c>
      <c r="G30" s="170">
        <v>479</v>
      </c>
      <c r="H30" s="170" t="s">
        <v>13</v>
      </c>
      <c r="I30" s="170">
        <v>4627</v>
      </c>
      <c r="J30" s="170">
        <v>42</v>
      </c>
      <c r="K30" s="170">
        <v>42</v>
      </c>
      <c r="L30" s="170" t="s">
        <v>13</v>
      </c>
      <c r="M30" s="174">
        <f t="shared" si="4"/>
        <v>6093</v>
      </c>
    </row>
    <row r="31" spans="1:13" ht="12.75">
      <c r="A31" s="743"/>
      <c r="B31" s="217" t="s">
        <v>104</v>
      </c>
      <c r="C31" s="220">
        <v>53</v>
      </c>
      <c r="D31" s="170">
        <v>57</v>
      </c>
      <c r="E31" s="170">
        <f t="shared" si="3"/>
        <v>110</v>
      </c>
      <c r="F31" s="170">
        <v>7</v>
      </c>
      <c r="G31" s="170">
        <v>55</v>
      </c>
      <c r="H31" s="170" t="s">
        <v>13</v>
      </c>
      <c r="I31" s="170">
        <v>7</v>
      </c>
      <c r="J31" s="170">
        <v>1</v>
      </c>
      <c r="K31" s="170">
        <v>1</v>
      </c>
      <c r="L31" s="170" t="s">
        <v>13</v>
      </c>
      <c r="M31" s="174">
        <f t="shared" si="4"/>
        <v>179</v>
      </c>
    </row>
    <row r="32" spans="1:13" ht="12.75">
      <c r="A32" s="743"/>
      <c r="B32" s="217" t="s">
        <v>105</v>
      </c>
      <c r="C32" s="220">
        <v>134</v>
      </c>
      <c r="D32" s="170">
        <v>97</v>
      </c>
      <c r="E32" s="170">
        <f t="shared" si="3"/>
        <v>231</v>
      </c>
      <c r="F32" s="170">
        <v>14</v>
      </c>
      <c r="G32" s="170">
        <v>128</v>
      </c>
      <c r="H32" s="170" t="s">
        <v>13</v>
      </c>
      <c r="I32" s="170">
        <v>14</v>
      </c>
      <c r="J32" s="170">
        <v>0</v>
      </c>
      <c r="K32" s="170">
        <v>7</v>
      </c>
      <c r="L32" s="170" t="s">
        <v>13</v>
      </c>
      <c r="M32" s="174">
        <f t="shared" si="4"/>
        <v>387</v>
      </c>
    </row>
    <row r="33" spans="1:13" ht="12.75">
      <c r="A33" s="743"/>
      <c r="B33" s="217" t="s">
        <v>106</v>
      </c>
      <c r="C33" s="220">
        <v>167</v>
      </c>
      <c r="D33" s="170">
        <v>85</v>
      </c>
      <c r="E33" s="170">
        <f t="shared" si="3"/>
        <v>252</v>
      </c>
      <c r="F33" s="170">
        <v>83</v>
      </c>
      <c r="G33" s="170">
        <v>208</v>
      </c>
      <c r="H33" s="170" t="s">
        <v>13</v>
      </c>
      <c r="I33" s="170">
        <v>37</v>
      </c>
      <c r="J33" s="170">
        <v>3</v>
      </c>
      <c r="K33" s="170">
        <v>1</v>
      </c>
      <c r="L33" s="170" t="s">
        <v>13</v>
      </c>
      <c r="M33" s="174">
        <f t="shared" si="4"/>
        <v>580</v>
      </c>
    </row>
    <row r="34" spans="1:13" ht="12.75">
      <c r="A34" s="743"/>
      <c r="B34" s="217" t="s">
        <v>107</v>
      </c>
      <c r="C34" s="220">
        <v>308</v>
      </c>
      <c r="D34" s="170">
        <v>219</v>
      </c>
      <c r="E34" s="170">
        <f t="shared" si="3"/>
        <v>527</v>
      </c>
      <c r="F34" s="170">
        <v>58</v>
      </c>
      <c r="G34" s="170">
        <v>312</v>
      </c>
      <c r="H34" s="170" t="s">
        <v>13</v>
      </c>
      <c r="I34" s="170">
        <v>35</v>
      </c>
      <c r="J34" s="170">
        <v>11</v>
      </c>
      <c r="K34" s="170">
        <v>16</v>
      </c>
      <c r="L34" s="170" t="s">
        <v>13</v>
      </c>
      <c r="M34" s="174">
        <f t="shared" si="4"/>
        <v>932</v>
      </c>
    </row>
    <row r="35" spans="1:13" ht="12.75">
      <c r="A35" s="743"/>
      <c r="B35" s="217" t="s">
        <v>108</v>
      </c>
      <c r="C35" s="220">
        <v>102</v>
      </c>
      <c r="D35" s="170">
        <v>59</v>
      </c>
      <c r="E35" s="170">
        <f t="shared" si="3"/>
        <v>161</v>
      </c>
      <c r="F35" s="170">
        <v>9</v>
      </c>
      <c r="G35" s="170">
        <v>54</v>
      </c>
      <c r="H35" s="170" t="s">
        <v>13</v>
      </c>
      <c r="I35" s="170">
        <v>10</v>
      </c>
      <c r="J35" s="170">
        <v>1</v>
      </c>
      <c r="K35" s="170">
        <v>0</v>
      </c>
      <c r="L35" s="170" t="s">
        <v>13</v>
      </c>
      <c r="M35" s="174">
        <f t="shared" si="4"/>
        <v>234</v>
      </c>
    </row>
    <row r="36" spans="1:13" ht="12.75">
      <c r="A36" s="743"/>
      <c r="B36" s="217" t="s">
        <v>109</v>
      </c>
      <c r="C36" s="220">
        <v>243</v>
      </c>
      <c r="D36" s="170">
        <v>204</v>
      </c>
      <c r="E36" s="170">
        <f t="shared" si="3"/>
        <v>447</v>
      </c>
      <c r="F36" s="170">
        <v>32</v>
      </c>
      <c r="G36" s="170">
        <v>219</v>
      </c>
      <c r="H36" s="170" t="s">
        <v>13</v>
      </c>
      <c r="I36" s="170">
        <v>481</v>
      </c>
      <c r="J36" s="170">
        <v>5</v>
      </c>
      <c r="K36" s="170">
        <v>9</v>
      </c>
      <c r="L36" s="170" t="s">
        <v>13</v>
      </c>
      <c r="M36" s="174">
        <f t="shared" si="4"/>
        <v>1179</v>
      </c>
    </row>
    <row r="37" spans="1:13" ht="12.75">
      <c r="A37" s="743"/>
      <c r="B37" s="217" t="s">
        <v>110</v>
      </c>
      <c r="C37" s="220">
        <v>201</v>
      </c>
      <c r="D37" s="170">
        <v>225</v>
      </c>
      <c r="E37" s="170">
        <f t="shared" si="3"/>
        <v>426</v>
      </c>
      <c r="F37" s="170">
        <v>31</v>
      </c>
      <c r="G37" s="170">
        <v>208</v>
      </c>
      <c r="H37" s="170" t="s">
        <v>13</v>
      </c>
      <c r="I37" s="170">
        <v>12</v>
      </c>
      <c r="J37" s="170">
        <v>1</v>
      </c>
      <c r="K37" s="170">
        <v>2</v>
      </c>
      <c r="L37" s="170" t="s">
        <v>13</v>
      </c>
      <c r="M37" s="174">
        <f t="shared" si="4"/>
        <v>677</v>
      </c>
    </row>
    <row r="38" spans="1:13" ht="12.75">
      <c r="A38" s="743"/>
      <c r="B38" s="217" t="s">
        <v>111</v>
      </c>
      <c r="C38" s="220">
        <v>337</v>
      </c>
      <c r="D38" s="170">
        <v>407</v>
      </c>
      <c r="E38" s="170">
        <f t="shared" si="3"/>
        <v>744</v>
      </c>
      <c r="F38" s="170">
        <v>41</v>
      </c>
      <c r="G38" s="170">
        <v>297</v>
      </c>
      <c r="H38" s="170" t="s">
        <v>13</v>
      </c>
      <c r="I38" s="170">
        <v>80</v>
      </c>
      <c r="J38" s="170">
        <v>9</v>
      </c>
      <c r="K38" s="170">
        <v>15</v>
      </c>
      <c r="L38" s="170">
        <v>3</v>
      </c>
      <c r="M38" s="174">
        <f t="shared" si="4"/>
        <v>1162</v>
      </c>
    </row>
    <row r="39" spans="1:13" ht="12.75">
      <c r="A39" s="743"/>
      <c r="B39" s="217" t="s">
        <v>112</v>
      </c>
      <c r="C39" s="220">
        <v>661</v>
      </c>
      <c r="D39" s="170">
        <v>613</v>
      </c>
      <c r="E39" s="170">
        <f t="shared" si="3"/>
        <v>1274</v>
      </c>
      <c r="F39" s="170">
        <v>162</v>
      </c>
      <c r="G39" s="170">
        <v>682</v>
      </c>
      <c r="H39" s="170" t="s">
        <v>13</v>
      </c>
      <c r="I39" s="170">
        <v>6847</v>
      </c>
      <c r="J39" s="170">
        <v>9</v>
      </c>
      <c r="K39" s="170">
        <v>19</v>
      </c>
      <c r="L39" s="170" t="s">
        <v>13</v>
      </c>
      <c r="M39" s="174">
        <f t="shared" si="4"/>
        <v>8965</v>
      </c>
    </row>
    <row r="40" spans="1:13" ht="12.75">
      <c r="A40" s="743"/>
      <c r="B40" s="217" t="s">
        <v>113</v>
      </c>
      <c r="C40" s="220">
        <v>264</v>
      </c>
      <c r="D40" s="170">
        <v>257</v>
      </c>
      <c r="E40" s="170">
        <f t="shared" si="3"/>
        <v>521</v>
      </c>
      <c r="F40" s="170">
        <v>41</v>
      </c>
      <c r="G40" s="170">
        <v>247</v>
      </c>
      <c r="H40" s="170" t="s">
        <v>13</v>
      </c>
      <c r="I40" s="170">
        <v>6111</v>
      </c>
      <c r="J40" s="170">
        <v>6</v>
      </c>
      <c r="K40" s="170">
        <v>10</v>
      </c>
      <c r="L40" s="170" t="s">
        <v>13</v>
      </c>
      <c r="M40" s="174">
        <f t="shared" si="4"/>
        <v>6920</v>
      </c>
    </row>
    <row r="41" spans="1:13" ht="16.5" customHeight="1" thickBot="1">
      <c r="A41" s="744"/>
      <c r="B41" s="218" t="s">
        <v>83</v>
      </c>
      <c r="C41" s="221">
        <f aca="true" t="shared" si="5" ref="C41:L41">SUM(C24:C40)</f>
        <v>36438</v>
      </c>
      <c r="D41" s="222">
        <f t="shared" si="5"/>
        <v>7321</v>
      </c>
      <c r="E41" s="222">
        <f t="shared" si="5"/>
        <v>43759</v>
      </c>
      <c r="F41" s="222">
        <f t="shared" si="5"/>
        <v>7897</v>
      </c>
      <c r="G41" s="222">
        <f t="shared" si="5"/>
        <v>33318</v>
      </c>
      <c r="H41" s="222" t="s">
        <v>13</v>
      </c>
      <c r="I41" s="222">
        <f t="shared" si="5"/>
        <v>350255</v>
      </c>
      <c r="J41" s="222">
        <f t="shared" si="5"/>
        <v>746</v>
      </c>
      <c r="K41" s="222">
        <f t="shared" si="5"/>
        <v>865</v>
      </c>
      <c r="L41" s="222">
        <f t="shared" si="5"/>
        <v>4</v>
      </c>
      <c r="M41" s="223">
        <f t="shared" si="4"/>
        <v>435229</v>
      </c>
    </row>
    <row r="42" spans="1:13" ht="12.75">
      <c r="A42" s="742">
        <v>2011</v>
      </c>
      <c r="B42" s="216" t="s">
        <v>97</v>
      </c>
      <c r="C42" s="219">
        <v>12026</v>
      </c>
      <c r="D42" s="172">
        <v>1264</v>
      </c>
      <c r="E42" s="172">
        <f aca="true" t="shared" si="6" ref="E42:E58">SUM(C42+D42)</f>
        <v>13290</v>
      </c>
      <c r="F42" s="172">
        <v>2001</v>
      </c>
      <c r="G42" s="172">
        <v>8726</v>
      </c>
      <c r="H42" s="172" t="s">
        <v>13</v>
      </c>
      <c r="I42" s="172">
        <v>1019</v>
      </c>
      <c r="J42" s="172">
        <v>203</v>
      </c>
      <c r="K42" s="172">
        <v>199</v>
      </c>
      <c r="L42" s="172" t="s">
        <v>13</v>
      </c>
      <c r="M42" s="173">
        <f t="shared" si="4"/>
        <v>25036</v>
      </c>
    </row>
    <row r="43" spans="1:13" ht="12.75">
      <c r="A43" s="743"/>
      <c r="B43" s="217" t="s">
        <v>98</v>
      </c>
      <c r="C43" s="220">
        <v>11201</v>
      </c>
      <c r="D43" s="170">
        <v>1027</v>
      </c>
      <c r="E43" s="170">
        <f t="shared" si="6"/>
        <v>12228</v>
      </c>
      <c r="F43" s="170">
        <v>2989</v>
      </c>
      <c r="G43" s="170">
        <v>11409</v>
      </c>
      <c r="H43" s="170" t="s">
        <v>13</v>
      </c>
      <c r="I43" s="170">
        <v>180</v>
      </c>
      <c r="J43" s="170">
        <v>188</v>
      </c>
      <c r="K43" s="170">
        <v>176</v>
      </c>
      <c r="L43" s="170" t="s">
        <v>13</v>
      </c>
      <c r="M43" s="174">
        <f t="shared" si="4"/>
        <v>26806</v>
      </c>
    </row>
    <row r="44" spans="1:13" ht="12.75">
      <c r="A44" s="743"/>
      <c r="B44" s="217" t="s">
        <v>99</v>
      </c>
      <c r="C44" s="220">
        <v>10479</v>
      </c>
      <c r="D44" s="170">
        <v>1014</v>
      </c>
      <c r="E44" s="170">
        <f t="shared" si="6"/>
        <v>11493</v>
      </c>
      <c r="F44" s="170">
        <v>2286</v>
      </c>
      <c r="G44" s="170">
        <v>9233</v>
      </c>
      <c r="H44" s="170" t="s">
        <v>13</v>
      </c>
      <c r="I44" s="170">
        <v>302</v>
      </c>
      <c r="J44" s="170">
        <v>193</v>
      </c>
      <c r="K44" s="170">
        <v>286</v>
      </c>
      <c r="L44" s="170" t="s">
        <v>13</v>
      </c>
      <c r="M44" s="174">
        <f t="shared" si="4"/>
        <v>23314</v>
      </c>
    </row>
    <row r="45" spans="1:13" ht="12.75">
      <c r="A45" s="743"/>
      <c r="B45" s="217" t="s">
        <v>100</v>
      </c>
      <c r="C45" s="220">
        <v>0</v>
      </c>
      <c r="D45" s="170"/>
      <c r="E45" s="170">
        <f t="shared" si="6"/>
        <v>0</v>
      </c>
      <c r="F45" s="170"/>
      <c r="G45" s="170"/>
      <c r="H45" s="170" t="s">
        <v>13</v>
      </c>
      <c r="I45" s="170">
        <v>340873</v>
      </c>
      <c r="J45" s="170"/>
      <c r="K45" s="170"/>
      <c r="L45" s="170" t="s">
        <v>13</v>
      </c>
      <c r="M45" s="174">
        <f t="shared" si="4"/>
        <v>340873</v>
      </c>
    </row>
    <row r="46" spans="1:13" ht="12.75">
      <c r="A46" s="743"/>
      <c r="B46" s="217" t="s">
        <v>101</v>
      </c>
      <c r="C46" s="220">
        <v>469</v>
      </c>
      <c r="D46" s="170">
        <v>381</v>
      </c>
      <c r="E46" s="170">
        <f t="shared" si="6"/>
        <v>850</v>
      </c>
      <c r="F46" s="170">
        <v>52</v>
      </c>
      <c r="G46" s="170">
        <v>394</v>
      </c>
      <c r="H46" s="170" t="s">
        <v>13</v>
      </c>
      <c r="I46" s="170">
        <v>6274</v>
      </c>
      <c r="J46" s="170">
        <v>11</v>
      </c>
      <c r="K46" s="170">
        <v>18</v>
      </c>
      <c r="L46" s="170" t="s">
        <v>13</v>
      </c>
      <c r="M46" s="174">
        <f t="shared" si="4"/>
        <v>7570</v>
      </c>
    </row>
    <row r="47" spans="1:13" ht="12.75">
      <c r="A47" s="743"/>
      <c r="B47" s="217" t="s">
        <v>102</v>
      </c>
      <c r="C47" s="220">
        <v>1482</v>
      </c>
      <c r="D47" s="170">
        <v>920</v>
      </c>
      <c r="E47" s="170">
        <f t="shared" si="6"/>
        <v>2402</v>
      </c>
      <c r="F47" s="170">
        <v>195</v>
      </c>
      <c r="G47" s="170">
        <v>1159</v>
      </c>
      <c r="H47" s="170" t="s">
        <v>13</v>
      </c>
      <c r="I47" s="170">
        <v>8911</v>
      </c>
      <c r="J47" s="170">
        <v>13</v>
      </c>
      <c r="K47" s="170">
        <v>22</v>
      </c>
      <c r="L47" s="170" t="s">
        <v>13</v>
      </c>
      <c r="M47" s="174">
        <f t="shared" si="4"/>
        <v>12667</v>
      </c>
    </row>
    <row r="48" spans="1:13" ht="12.75">
      <c r="A48" s="743"/>
      <c r="B48" s="217" t="s">
        <v>103</v>
      </c>
      <c r="C48" s="220">
        <v>433</v>
      </c>
      <c r="D48" s="170">
        <v>403</v>
      </c>
      <c r="E48" s="170">
        <f t="shared" si="6"/>
        <v>836</v>
      </c>
      <c r="F48" s="170">
        <v>102</v>
      </c>
      <c r="G48" s="170">
        <v>469</v>
      </c>
      <c r="H48" s="170" t="s">
        <v>13</v>
      </c>
      <c r="I48" s="170">
        <v>5431</v>
      </c>
      <c r="J48" s="170">
        <v>10</v>
      </c>
      <c r="K48" s="170">
        <v>10</v>
      </c>
      <c r="L48" s="170" t="s">
        <v>13</v>
      </c>
      <c r="M48" s="174">
        <f t="shared" si="4"/>
        <v>6838</v>
      </c>
    </row>
    <row r="49" spans="1:13" ht="12.75">
      <c r="A49" s="743"/>
      <c r="B49" s="217" t="s">
        <v>104</v>
      </c>
      <c r="C49" s="220">
        <v>64</v>
      </c>
      <c r="D49" s="170">
        <v>58</v>
      </c>
      <c r="E49" s="170">
        <f t="shared" si="6"/>
        <v>122</v>
      </c>
      <c r="F49" s="170">
        <v>8</v>
      </c>
      <c r="G49" s="170">
        <v>57</v>
      </c>
      <c r="H49" s="170" t="s">
        <v>13</v>
      </c>
      <c r="I49" s="170"/>
      <c r="J49" s="170"/>
      <c r="K49" s="170"/>
      <c r="L49" s="170" t="s">
        <v>13</v>
      </c>
      <c r="M49" s="174">
        <f t="shared" si="4"/>
        <v>187</v>
      </c>
    </row>
    <row r="50" spans="1:13" ht="12.75">
      <c r="A50" s="743"/>
      <c r="B50" s="217" t="s">
        <v>105</v>
      </c>
      <c r="C50" s="220">
        <v>141</v>
      </c>
      <c r="D50" s="170">
        <v>88</v>
      </c>
      <c r="E50" s="170">
        <f t="shared" si="6"/>
        <v>229</v>
      </c>
      <c r="F50" s="170">
        <v>15</v>
      </c>
      <c r="G50" s="170">
        <v>122</v>
      </c>
      <c r="H50" s="170" t="s">
        <v>13</v>
      </c>
      <c r="I50" s="170">
        <v>14</v>
      </c>
      <c r="J50" s="170">
        <v>2</v>
      </c>
      <c r="K50" s="170">
        <v>5</v>
      </c>
      <c r="L50" s="170" t="s">
        <v>13</v>
      </c>
      <c r="M50" s="174">
        <f t="shared" si="4"/>
        <v>380</v>
      </c>
    </row>
    <row r="51" spans="1:13" ht="12.75">
      <c r="A51" s="743"/>
      <c r="B51" s="217" t="s">
        <v>106</v>
      </c>
      <c r="C51" s="220">
        <v>170</v>
      </c>
      <c r="D51" s="170">
        <v>81</v>
      </c>
      <c r="E51" s="170">
        <f t="shared" si="6"/>
        <v>251</v>
      </c>
      <c r="F51" s="170">
        <v>79</v>
      </c>
      <c r="G51" s="170">
        <v>197</v>
      </c>
      <c r="H51" s="170" t="s">
        <v>13</v>
      </c>
      <c r="I51" s="170">
        <v>37</v>
      </c>
      <c r="J51" s="170">
        <v>1</v>
      </c>
      <c r="K51" s="170">
        <v>3</v>
      </c>
      <c r="L51" s="170" t="s">
        <v>13</v>
      </c>
      <c r="M51" s="174">
        <f t="shared" si="4"/>
        <v>564</v>
      </c>
    </row>
    <row r="52" spans="1:13" ht="12.75">
      <c r="A52" s="743"/>
      <c r="B52" s="217" t="s">
        <v>107</v>
      </c>
      <c r="C52" s="220">
        <v>317</v>
      </c>
      <c r="D52" s="170">
        <v>221</v>
      </c>
      <c r="E52" s="170">
        <f t="shared" si="6"/>
        <v>538</v>
      </c>
      <c r="F52" s="170">
        <v>59</v>
      </c>
      <c r="G52" s="170">
        <v>313</v>
      </c>
      <c r="H52" s="170" t="s">
        <v>13</v>
      </c>
      <c r="I52" s="170">
        <v>44</v>
      </c>
      <c r="J52" s="170">
        <v>4</v>
      </c>
      <c r="K52" s="170">
        <v>10</v>
      </c>
      <c r="L52" s="170" t="s">
        <v>13</v>
      </c>
      <c r="M52" s="174">
        <f t="shared" si="4"/>
        <v>954</v>
      </c>
    </row>
    <row r="53" spans="1:13" ht="12.75">
      <c r="A53" s="743"/>
      <c r="B53" s="217" t="s">
        <v>108</v>
      </c>
      <c r="C53" s="220">
        <v>107</v>
      </c>
      <c r="D53" s="170">
        <v>59</v>
      </c>
      <c r="E53" s="170">
        <f t="shared" si="6"/>
        <v>166</v>
      </c>
      <c r="F53" s="170">
        <v>9</v>
      </c>
      <c r="G53" s="170">
        <v>54</v>
      </c>
      <c r="H53" s="170" t="s">
        <v>13</v>
      </c>
      <c r="I53" s="170">
        <v>66</v>
      </c>
      <c r="J53" s="170">
        <v>1</v>
      </c>
      <c r="K53" s="170">
        <v>2</v>
      </c>
      <c r="L53" s="170" t="s">
        <v>13</v>
      </c>
      <c r="M53" s="174">
        <f t="shared" si="4"/>
        <v>295</v>
      </c>
    </row>
    <row r="54" spans="1:13" ht="12.75">
      <c r="A54" s="743"/>
      <c r="B54" s="217" t="s">
        <v>109</v>
      </c>
      <c r="C54" s="220">
        <v>245</v>
      </c>
      <c r="D54" s="170">
        <v>188</v>
      </c>
      <c r="E54" s="170">
        <f t="shared" si="6"/>
        <v>433</v>
      </c>
      <c r="F54" s="170">
        <v>33</v>
      </c>
      <c r="G54" s="170">
        <v>214</v>
      </c>
      <c r="H54" s="170" t="s">
        <v>13</v>
      </c>
      <c r="I54" s="170">
        <v>489</v>
      </c>
      <c r="J54" s="170">
        <v>1</v>
      </c>
      <c r="K54" s="170">
        <v>3</v>
      </c>
      <c r="L54" s="170" t="s">
        <v>13</v>
      </c>
      <c r="M54" s="174">
        <f t="shared" si="4"/>
        <v>1169</v>
      </c>
    </row>
    <row r="55" spans="1:13" ht="12.75">
      <c r="A55" s="743"/>
      <c r="B55" s="217" t="s">
        <v>110</v>
      </c>
      <c r="C55" s="220">
        <v>209</v>
      </c>
      <c r="D55" s="170">
        <v>206</v>
      </c>
      <c r="E55" s="170">
        <f t="shared" si="6"/>
        <v>415</v>
      </c>
      <c r="F55" s="170">
        <v>34</v>
      </c>
      <c r="G55" s="170">
        <v>212</v>
      </c>
      <c r="H55" s="170" t="s">
        <v>13</v>
      </c>
      <c r="I55" s="170"/>
      <c r="J55" s="170">
        <v>3</v>
      </c>
      <c r="K55" s="170">
        <v>2</v>
      </c>
      <c r="L55" s="170" t="s">
        <v>13</v>
      </c>
      <c r="M55" s="174">
        <f t="shared" si="4"/>
        <v>661</v>
      </c>
    </row>
    <row r="56" spans="1:13" ht="12.75">
      <c r="A56" s="743"/>
      <c r="B56" s="217" t="s">
        <v>111</v>
      </c>
      <c r="C56" s="220">
        <v>347</v>
      </c>
      <c r="D56" s="170">
        <v>402</v>
      </c>
      <c r="E56" s="170">
        <f t="shared" si="6"/>
        <v>749</v>
      </c>
      <c r="F56" s="170">
        <v>42</v>
      </c>
      <c r="G56" s="170">
        <v>294</v>
      </c>
      <c r="H56" s="170" t="s">
        <v>13</v>
      </c>
      <c r="I56" s="170"/>
      <c r="J56" s="170">
        <v>11</v>
      </c>
      <c r="K56" s="170">
        <v>11</v>
      </c>
      <c r="L56" s="170" t="s">
        <v>13</v>
      </c>
      <c r="M56" s="174">
        <f t="shared" si="4"/>
        <v>1085</v>
      </c>
    </row>
    <row r="57" spans="1:13" ht="12.75">
      <c r="A57" s="743"/>
      <c r="B57" s="217" t="s">
        <v>112</v>
      </c>
      <c r="C57" s="220">
        <v>672</v>
      </c>
      <c r="D57" s="170">
        <v>625</v>
      </c>
      <c r="E57" s="170">
        <f t="shared" si="6"/>
        <v>1297</v>
      </c>
      <c r="F57" s="170">
        <v>170</v>
      </c>
      <c r="G57" s="170">
        <v>686</v>
      </c>
      <c r="H57" s="170" t="s">
        <v>13</v>
      </c>
      <c r="I57" s="170">
        <v>7651</v>
      </c>
      <c r="J57" s="170">
        <v>13</v>
      </c>
      <c r="K57" s="170">
        <v>14</v>
      </c>
      <c r="L57" s="170" t="s">
        <v>13</v>
      </c>
      <c r="M57" s="174">
        <f t="shared" si="4"/>
        <v>9804</v>
      </c>
    </row>
    <row r="58" spans="1:13" ht="12.75">
      <c r="A58" s="743"/>
      <c r="B58" s="217" t="s">
        <v>113</v>
      </c>
      <c r="C58" s="220">
        <v>264</v>
      </c>
      <c r="D58" s="170">
        <v>249</v>
      </c>
      <c r="E58" s="170">
        <f t="shared" si="6"/>
        <v>513</v>
      </c>
      <c r="F58" s="170">
        <v>42</v>
      </c>
      <c r="G58" s="170">
        <v>239</v>
      </c>
      <c r="H58" s="170" t="s">
        <v>13</v>
      </c>
      <c r="I58" s="170">
        <v>6109</v>
      </c>
      <c r="J58" s="170">
        <v>7</v>
      </c>
      <c r="K58" s="170">
        <v>5</v>
      </c>
      <c r="L58" s="170" t="s">
        <v>13</v>
      </c>
      <c r="M58" s="174">
        <f t="shared" si="4"/>
        <v>6903</v>
      </c>
    </row>
    <row r="59" spans="1:13" ht="15.75" customHeight="1" thickBot="1">
      <c r="A59" s="744"/>
      <c r="B59" s="218" t="s">
        <v>83</v>
      </c>
      <c r="C59" s="221">
        <f aca="true" t="shared" si="7" ref="C59:L59">SUM(C42:C58)</f>
        <v>38626</v>
      </c>
      <c r="D59" s="222">
        <f t="shared" si="7"/>
        <v>7186</v>
      </c>
      <c r="E59" s="222">
        <f t="shared" si="7"/>
        <v>45812</v>
      </c>
      <c r="F59" s="222">
        <f t="shared" si="7"/>
        <v>8116</v>
      </c>
      <c r="G59" s="222">
        <f t="shared" si="7"/>
        <v>33778</v>
      </c>
      <c r="H59" s="222" t="s">
        <v>13</v>
      </c>
      <c r="I59" s="222">
        <f t="shared" si="7"/>
        <v>377400</v>
      </c>
      <c r="J59" s="222">
        <f t="shared" si="7"/>
        <v>661</v>
      </c>
      <c r="K59" s="222">
        <f t="shared" si="7"/>
        <v>766</v>
      </c>
      <c r="L59" s="222">
        <f t="shared" si="7"/>
        <v>0</v>
      </c>
      <c r="M59" s="223">
        <f t="shared" si="4"/>
        <v>465106</v>
      </c>
    </row>
    <row r="60" spans="1:13" ht="12.75">
      <c r="A60" s="742">
        <v>2012</v>
      </c>
      <c r="B60" s="216" t="s">
        <v>97</v>
      </c>
      <c r="C60" s="219">
        <v>14188</v>
      </c>
      <c r="D60" s="172">
        <v>1286</v>
      </c>
      <c r="E60" s="172">
        <v>15474</v>
      </c>
      <c r="F60" s="172">
        <v>2068</v>
      </c>
      <c r="G60" s="172">
        <v>9050</v>
      </c>
      <c r="H60" s="172" t="s">
        <v>13</v>
      </c>
      <c r="I60" s="172">
        <v>1039</v>
      </c>
      <c r="J60" s="172">
        <v>162</v>
      </c>
      <c r="K60" s="172">
        <v>261</v>
      </c>
      <c r="L60" s="172" t="s">
        <v>13</v>
      </c>
      <c r="M60" s="173">
        <v>27631</v>
      </c>
    </row>
    <row r="61" spans="1:13" ht="12.75">
      <c r="A61" s="743"/>
      <c r="B61" s="217" t="s">
        <v>98</v>
      </c>
      <c r="C61" s="220">
        <v>12443</v>
      </c>
      <c r="D61" s="170">
        <v>1006</v>
      </c>
      <c r="E61" s="170">
        <v>13449</v>
      </c>
      <c r="F61" s="170">
        <v>3096</v>
      </c>
      <c r="G61" s="170">
        <v>11829</v>
      </c>
      <c r="H61" s="170" t="s">
        <v>13</v>
      </c>
      <c r="I61" s="170">
        <v>165</v>
      </c>
      <c r="J61" s="170">
        <v>167</v>
      </c>
      <c r="K61" s="170">
        <v>191</v>
      </c>
      <c r="L61" s="170" t="s">
        <v>13</v>
      </c>
      <c r="M61" s="174">
        <v>28539</v>
      </c>
    </row>
    <row r="62" spans="1:13" ht="12.75">
      <c r="A62" s="743"/>
      <c r="B62" s="217" t="s">
        <v>99</v>
      </c>
      <c r="C62" s="220">
        <v>11507</v>
      </c>
      <c r="D62" s="170">
        <v>960</v>
      </c>
      <c r="E62" s="170">
        <v>12467</v>
      </c>
      <c r="F62" s="170">
        <v>2216</v>
      </c>
      <c r="G62" s="170">
        <v>9364</v>
      </c>
      <c r="H62" s="170" t="s">
        <v>13</v>
      </c>
      <c r="I62" s="170">
        <v>308</v>
      </c>
      <c r="J62" s="170">
        <v>157</v>
      </c>
      <c r="K62" s="170">
        <v>199</v>
      </c>
      <c r="L62" s="170" t="s">
        <v>13</v>
      </c>
      <c r="M62" s="174">
        <v>24355</v>
      </c>
    </row>
    <row r="63" spans="1:13" ht="12.75">
      <c r="A63" s="743"/>
      <c r="B63" s="217" t="s">
        <v>100</v>
      </c>
      <c r="C63" s="220">
        <v>0</v>
      </c>
      <c r="D63" s="170"/>
      <c r="E63" s="170">
        <v>0</v>
      </c>
      <c r="F63" s="170"/>
      <c r="G63" s="170"/>
      <c r="H63" s="170" t="s">
        <v>13</v>
      </c>
      <c r="I63" s="170">
        <v>362478</v>
      </c>
      <c r="J63" s="170"/>
      <c r="K63" s="170"/>
      <c r="L63" s="170" t="s">
        <v>13</v>
      </c>
      <c r="M63" s="174">
        <v>362478</v>
      </c>
    </row>
    <row r="64" spans="1:13" ht="12.75">
      <c r="A64" s="743"/>
      <c r="B64" s="217" t="s">
        <v>101</v>
      </c>
      <c r="C64" s="220">
        <v>532</v>
      </c>
      <c r="D64" s="170">
        <v>369</v>
      </c>
      <c r="E64" s="170">
        <v>901</v>
      </c>
      <c r="F64" s="170">
        <v>49</v>
      </c>
      <c r="G64" s="170">
        <v>389</v>
      </c>
      <c r="H64" s="170" t="s">
        <v>13</v>
      </c>
      <c r="I64" s="170">
        <v>6285</v>
      </c>
      <c r="J64" s="170">
        <v>18</v>
      </c>
      <c r="K64" s="170">
        <v>21</v>
      </c>
      <c r="L64" s="170" t="s">
        <v>13</v>
      </c>
      <c r="M64" s="174">
        <v>7624</v>
      </c>
    </row>
    <row r="65" spans="1:13" ht="12.75">
      <c r="A65" s="743"/>
      <c r="B65" s="217" t="s">
        <v>102</v>
      </c>
      <c r="C65" s="220">
        <v>1573</v>
      </c>
      <c r="D65" s="170">
        <v>903</v>
      </c>
      <c r="E65" s="170">
        <v>2476</v>
      </c>
      <c r="F65" s="170">
        <v>194</v>
      </c>
      <c r="G65" s="170">
        <v>1117</v>
      </c>
      <c r="H65" s="170" t="s">
        <v>13</v>
      </c>
      <c r="I65" s="170">
        <v>9438</v>
      </c>
      <c r="J65" s="170">
        <v>3</v>
      </c>
      <c r="K65" s="170">
        <v>21</v>
      </c>
      <c r="L65" s="170" t="s">
        <v>13</v>
      </c>
      <c r="M65" s="174">
        <v>13225</v>
      </c>
    </row>
    <row r="66" spans="1:13" ht="12.75">
      <c r="A66" s="743"/>
      <c r="B66" s="217" t="s">
        <v>103</v>
      </c>
      <c r="C66" s="220">
        <v>465</v>
      </c>
      <c r="D66" s="170">
        <v>379</v>
      </c>
      <c r="E66" s="170">
        <v>844</v>
      </c>
      <c r="F66" s="170">
        <v>105</v>
      </c>
      <c r="G66" s="170">
        <v>467</v>
      </c>
      <c r="H66" s="170" t="s">
        <v>13</v>
      </c>
      <c r="I66" s="170">
        <v>5508</v>
      </c>
      <c r="J66" s="170">
        <v>10</v>
      </c>
      <c r="K66" s="170">
        <v>6</v>
      </c>
      <c r="L66" s="170" t="s">
        <v>13</v>
      </c>
      <c r="M66" s="174">
        <v>6924</v>
      </c>
    </row>
    <row r="67" spans="1:13" ht="12.75">
      <c r="A67" s="743"/>
      <c r="B67" s="217" t="s">
        <v>104</v>
      </c>
      <c r="C67" s="220">
        <v>69</v>
      </c>
      <c r="D67" s="170">
        <v>52</v>
      </c>
      <c r="E67" s="170">
        <v>121</v>
      </c>
      <c r="F67" s="170">
        <v>7</v>
      </c>
      <c r="G67" s="170">
        <v>51</v>
      </c>
      <c r="H67" s="170" t="s">
        <v>13</v>
      </c>
      <c r="I67" s="170">
        <v>7</v>
      </c>
      <c r="J67" s="170"/>
      <c r="K67" s="170">
        <v>1</v>
      </c>
      <c r="L67" s="170" t="s">
        <v>13</v>
      </c>
      <c r="M67" s="174">
        <v>186</v>
      </c>
    </row>
    <row r="68" spans="1:13" ht="12.75">
      <c r="A68" s="743"/>
      <c r="B68" s="217" t="s">
        <v>105</v>
      </c>
      <c r="C68" s="220">
        <v>158</v>
      </c>
      <c r="D68" s="170">
        <v>78</v>
      </c>
      <c r="E68" s="170">
        <v>236</v>
      </c>
      <c r="F68" s="170">
        <v>16</v>
      </c>
      <c r="G68" s="170">
        <v>111</v>
      </c>
      <c r="H68" s="170" t="s">
        <v>13</v>
      </c>
      <c r="I68" s="170">
        <v>14</v>
      </c>
      <c r="J68" s="170">
        <v>0</v>
      </c>
      <c r="K68" s="170">
        <v>4</v>
      </c>
      <c r="L68" s="170">
        <v>2</v>
      </c>
      <c r="M68" s="174">
        <v>377</v>
      </c>
    </row>
    <row r="69" spans="1:13" ht="12.75">
      <c r="A69" s="743"/>
      <c r="B69" s="217" t="s">
        <v>106</v>
      </c>
      <c r="C69" s="220">
        <v>163</v>
      </c>
      <c r="D69" s="170">
        <v>82</v>
      </c>
      <c r="E69" s="170">
        <v>245</v>
      </c>
      <c r="F69" s="170">
        <v>79</v>
      </c>
      <c r="G69" s="170">
        <v>193</v>
      </c>
      <c r="H69" s="170" t="s">
        <v>13</v>
      </c>
      <c r="I69" s="170">
        <v>35</v>
      </c>
      <c r="J69" s="170">
        <v>5</v>
      </c>
      <c r="K69" s="170">
        <v>2</v>
      </c>
      <c r="L69" s="170" t="s">
        <v>13</v>
      </c>
      <c r="M69" s="174">
        <v>552</v>
      </c>
    </row>
    <row r="70" spans="1:13" ht="12.75">
      <c r="A70" s="743"/>
      <c r="B70" s="217" t="s">
        <v>107</v>
      </c>
      <c r="C70" s="220">
        <v>364</v>
      </c>
      <c r="D70" s="170">
        <v>204</v>
      </c>
      <c r="E70" s="170">
        <v>568</v>
      </c>
      <c r="F70" s="170">
        <v>57</v>
      </c>
      <c r="G70" s="170">
        <v>324</v>
      </c>
      <c r="H70" s="170" t="s">
        <v>13</v>
      </c>
      <c r="I70" s="170">
        <v>347</v>
      </c>
      <c r="J70" s="170">
        <v>10</v>
      </c>
      <c r="K70" s="170">
        <v>8</v>
      </c>
      <c r="L70" s="170" t="s">
        <v>13</v>
      </c>
      <c r="M70" s="174">
        <v>1296</v>
      </c>
    </row>
    <row r="71" spans="1:13" ht="12.75">
      <c r="A71" s="743"/>
      <c r="B71" s="217" t="s">
        <v>108</v>
      </c>
      <c r="C71" s="220">
        <v>121</v>
      </c>
      <c r="D71" s="170">
        <v>51</v>
      </c>
      <c r="E71" s="170">
        <v>172</v>
      </c>
      <c r="F71" s="170">
        <v>9</v>
      </c>
      <c r="G71" s="170">
        <v>52</v>
      </c>
      <c r="H71" s="170" t="s">
        <v>13</v>
      </c>
      <c r="I71" s="170">
        <v>80</v>
      </c>
      <c r="J71" s="170"/>
      <c r="K71" s="170">
        <v>4</v>
      </c>
      <c r="L71" s="170" t="s">
        <v>13</v>
      </c>
      <c r="M71" s="174">
        <v>313</v>
      </c>
    </row>
    <row r="72" spans="1:13" ht="12.75">
      <c r="A72" s="743"/>
      <c r="B72" s="217" t="s">
        <v>109</v>
      </c>
      <c r="C72" s="220">
        <v>292</v>
      </c>
      <c r="D72" s="170">
        <v>180</v>
      </c>
      <c r="E72" s="170">
        <v>472</v>
      </c>
      <c r="F72" s="170">
        <v>31</v>
      </c>
      <c r="G72" s="170">
        <v>212</v>
      </c>
      <c r="H72" s="170" t="s">
        <v>13</v>
      </c>
      <c r="I72" s="170">
        <v>535</v>
      </c>
      <c r="J72" s="170">
        <v>0</v>
      </c>
      <c r="K72" s="170">
        <v>2</v>
      </c>
      <c r="L72" s="170" t="s">
        <v>13</v>
      </c>
      <c r="M72" s="174">
        <v>1250</v>
      </c>
    </row>
    <row r="73" spans="1:13" ht="12.75">
      <c r="A73" s="743"/>
      <c r="B73" s="217" t="s">
        <v>110</v>
      </c>
      <c r="C73" s="220">
        <v>227</v>
      </c>
      <c r="D73" s="170">
        <v>203</v>
      </c>
      <c r="E73" s="170">
        <v>430</v>
      </c>
      <c r="F73" s="170">
        <v>35</v>
      </c>
      <c r="G73" s="170">
        <v>208</v>
      </c>
      <c r="H73" s="170" t="s">
        <v>13</v>
      </c>
      <c r="I73" s="170">
        <v>0</v>
      </c>
      <c r="J73" s="170">
        <v>1</v>
      </c>
      <c r="K73" s="170">
        <v>2</v>
      </c>
      <c r="L73" s="170" t="s">
        <v>13</v>
      </c>
      <c r="M73" s="174">
        <v>673</v>
      </c>
    </row>
    <row r="74" spans="1:13" ht="12.75">
      <c r="A74" s="743"/>
      <c r="B74" s="217" t="s">
        <v>111</v>
      </c>
      <c r="C74" s="220">
        <v>458</v>
      </c>
      <c r="D74" s="170">
        <v>375</v>
      </c>
      <c r="E74" s="170">
        <v>833</v>
      </c>
      <c r="F74" s="170">
        <v>43</v>
      </c>
      <c r="G74" s="170">
        <v>324</v>
      </c>
      <c r="H74" s="170" t="s">
        <v>13</v>
      </c>
      <c r="I74" s="170"/>
      <c r="J74" s="170">
        <v>13</v>
      </c>
      <c r="K74" s="170">
        <v>4</v>
      </c>
      <c r="L74" s="170" t="s">
        <v>13</v>
      </c>
      <c r="M74" s="174">
        <v>1200</v>
      </c>
    </row>
    <row r="75" spans="1:13" ht="12.75">
      <c r="A75" s="743"/>
      <c r="B75" s="217" t="s">
        <v>112</v>
      </c>
      <c r="C75" s="220">
        <v>757</v>
      </c>
      <c r="D75" s="170">
        <v>605</v>
      </c>
      <c r="E75" s="170">
        <v>1362</v>
      </c>
      <c r="F75" s="170">
        <v>167</v>
      </c>
      <c r="G75" s="170">
        <v>679</v>
      </c>
      <c r="H75" s="170" t="s">
        <v>13</v>
      </c>
      <c r="I75" s="170">
        <v>8156</v>
      </c>
      <c r="J75" s="170">
        <v>7</v>
      </c>
      <c r="K75" s="170">
        <v>20</v>
      </c>
      <c r="L75" s="170" t="s">
        <v>13</v>
      </c>
      <c r="M75" s="174">
        <v>10364</v>
      </c>
    </row>
    <row r="76" spans="1:13" ht="12.75">
      <c r="A76" s="743"/>
      <c r="B76" s="217" t="s">
        <v>113</v>
      </c>
      <c r="C76" s="220">
        <v>302</v>
      </c>
      <c r="D76" s="170">
        <v>243</v>
      </c>
      <c r="E76" s="170">
        <v>545</v>
      </c>
      <c r="F76" s="170">
        <v>43</v>
      </c>
      <c r="G76" s="170">
        <v>237</v>
      </c>
      <c r="H76" s="170" t="s">
        <v>13</v>
      </c>
      <c r="I76" s="170">
        <v>6109</v>
      </c>
      <c r="J76" s="170">
        <v>4</v>
      </c>
      <c r="K76" s="170">
        <v>6</v>
      </c>
      <c r="L76" s="170" t="s">
        <v>13</v>
      </c>
      <c r="M76" s="174">
        <v>6934</v>
      </c>
    </row>
    <row r="77" spans="1:13" ht="16.5" customHeight="1" thickBot="1">
      <c r="A77" s="757"/>
      <c r="B77" s="472" t="s">
        <v>83</v>
      </c>
      <c r="C77" s="473">
        <v>43619</v>
      </c>
      <c r="D77" s="474">
        <v>6976</v>
      </c>
      <c r="E77" s="474">
        <v>50595</v>
      </c>
      <c r="F77" s="474">
        <v>8215</v>
      </c>
      <c r="G77" s="474">
        <v>34607</v>
      </c>
      <c r="H77" s="474" t="s">
        <v>13</v>
      </c>
      <c r="I77" s="474">
        <v>400504</v>
      </c>
      <c r="J77" s="474">
        <v>557</v>
      </c>
      <c r="K77" s="474">
        <v>752</v>
      </c>
      <c r="L77" s="474">
        <v>2</v>
      </c>
      <c r="M77" s="475">
        <v>493921</v>
      </c>
    </row>
    <row r="78" spans="1:13" ht="16.5" customHeight="1">
      <c r="A78" s="742">
        <v>2013</v>
      </c>
      <c r="B78" s="216" t="s">
        <v>97</v>
      </c>
      <c r="C78" s="219">
        <v>15366</v>
      </c>
      <c r="D78" s="172">
        <v>1313</v>
      </c>
      <c r="E78" s="172">
        <v>16679</v>
      </c>
      <c r="F78" s="172">
        <v>2129</v>
      </c>
      <c r="G78" s="172">
        <v>9302</v>
      </c>
      <c r="H78" s="172" t="s">
        <v>13</v>
      </c>
      <c r="I78" s="172">
        <v>1089</v>
      </c>
      <c r="J78" s="172">
        <v>169</v>
      </c>
      <c r="K78" s="172">
        <v>248</v>
      </c>
      <c r="L78" s="172" t="s">
        <v>13</v>
      </c>
      <c r="M78" s="173">
        <f aca="true" t="shared" si="8" ref="M78:M95">SUM(E78+F78+G78+I78)</f>
        <v>29199</v>
      </c>
    </row>
    <row r="79" spans="1:13" ht="16.5" customHeight="1">
      <c r="A79" s="743"/>
      <c r="B79" s="217" t="s">
        <v>98</v>
      </c>
      <c r="C79" s="220">
        <v>13136</v>
      </c>
      <c r="D79" s="170">
        <v>994</v>
      </c>
      <c r="E79" s="170">
        <v>14130</v>
      </c>
      <c r="F79" s="170">
        <v>3205</v>
      </c>
      <c r="G79" s="170">
        <v>12230</v>
      </c>
      <c r="H79" s="170" t="s">
        <v>13</v>
      </c>
      <c r="I79" s="170">
        <v>184</v>
      </c>
      <c r="J79" s="170">
        <v>140</v>
      </c>
      <c r="K79" s="170">
        <v>199</v>
      </c>
      <c r="L79" s="170" t="s">
        <v>13</v>
      </c>
      <c r="M79" s="174">
        <f t="shared" si="8"/>
        <v>29749</v>
      </c>
    </row>
    <row r="80" spans="1:13" ht="16.5" customHeight="1">
      <c r="A80" s="743"/>
      <c r="B80" s="217" t="s">
        <v>99</v>
      </c>
      <c r="C80" s="220">
        <v>11960</v>
      </c>
      <c r="D80" s="170">
        <v>962</v>
      </c>
      <c r="E80" s="170">
        <v>12922</v>
      </c>
      <c r="F80" s="170">
        <v>2286</v>
      </c>
      <c r="G80" s="170">
        <v>9610</v>
      </c>
      <c r="H80" s="170" t="s">
        <v>13</v>
      </c>
      <c r="I80" s="170">
        <v>326</v>
      </c>
      <c r="J80" s="170">
        <v>154</v>
      </c>
      <c r="K80" s="170">
        <v>242</v>
      </c>
      <c r="L80" s="170">
        <v>1</v>
      </c>
      <c r="M80" s="174">
        <f t="shared" si="8"/>
        <v>25144</v>
      </c>
    </row>
    <row r="81" spans="1:13" ht="16.5" customHeight="1">
      <c r="A81" s="743"/>
      <c r="B81" s="217" t="s">
        <v>100</v>
      </c>
      <c r="C81" s="220">
        <v>0</v>
      </c>
      <c r="D81" s="170"/>
      <c r="E81" s="170">
        <v>0</v>
      </c>
      <c r="F81" s="170"/>
      <c r="G81" s="170"/>
      <c r="H81" s="170" t="s">
        <v>13</v>
      </c>
      <c r="I81" s="170">
        <v>391900</v>
      </c>
      <c r="J81" s="170"/>
      <c r="K81" s="170"/>
      <c r="L81" s="170" t="s">
        <v>13</v>
      </c>
      <c r="M81" s="174">
        <f t="shared" si="8"/>
        <v>391900</v>
      </c>
    </row>
    <row r="82" spans="1:13" ht="16.5" customHeight="1">
      <c r="A82" s="743"/>
      <c r="B82" s="217" t="s">
        <v>101</v>
      </c>
      <c r="C82" s="220">
        <v>556</v>
      </c>
      <c r="D82" s="170">
        <v>356</v>
      </c>
      <c r="E82" s="170">
        <v>912</v>
      </c>
      <c r="F82" s="170">
        <v>54</v>
      </c>
      <c r="G82" s="170">
        <v>387</v>
      </c>
      <c r="H82" s="170" t="s">
        <v>13</v>
      </c>
      <c r="I82" s="170">
        <v>6310</v>
      </c>
      <c r="J82" s="170">
        <v>11</v>
      </c>
      <c r="K82" s="170">
        <v>14</v>
      </c>
      <c r="L82" s="170" t="s">
        <v>13</v>
      </c>
      <c r="M82" s="174">
        <f t="shared" si="8"/>
        <v>7663</v>
      </c>
    </row>
    <row r="83" spans="1:13" ht="16.5" customHeight="1">
      <c r="A83" s="743"/>
      <c r="B83" s="217" t="s">
        <v>102</v>
      </c>
      <c r="C83" s="220">
        <v>1675</v>
      </c>
      <c r="D83" s="170">
        <v>861</v>
      </c>
      <c r="E83" s="170">
        <v>2536</v>
      </c>
      <c r="F83" s="170">
        <v>192</v>
      </c>
      <c r="G83" s="170">
        <v>1136</v>
      </c>
      <c r="H83" s="170" t="s">
        <v>13</v>
      </c>
      <c r="I83" s="170">
        <v>10236</v>
      </c>
      <c r="J83" s="170">
        <v>19</v>
      </c>
      <c r="K83" s="170">
        <v>26</v>
      </c>
      <c r="L83" s="170" t="s">
        <v>13</v>
      </c>
      <c r="M83" s="174">
        <f t="shared" si="8"/>
        <v>14100</v>
      </c>
    </row>
    <row r="84" spans="1:13" ht="16.5" customHeight="1">
      <c r="A84" s="743"/>
      <c r="B84" s="217" t="s">
        <v>103</v>
      </c>
      <c r="C84" s="220">
        <v>465</v>
      </c>
      <c r="D84" s="170">
        <v>313</v>
      </c>
      <c r="E84" s="170">
        <v>778</v>
      </c>
      <c r="F84" s="170">
        <v>106</v>
      </c>
      <c r="G84" s="170">
        <v>439</v>
      </c>
      <c r="H84" s="170" t="s">
        <v>13</v>
      </c>
      <c r="I84" s="170">
        <v>5586</v>
      </c>
      <c r="J84" s="170">
        <v>64</v>
      </c>
      <c r="K84" s="170">
        <v>15</v>
      </c>
      <c r="L84" s="170" t="s">
        <v>13</v>
      </c>
      <c r="M84" s="174">
        <f t="shared" si="8"/>
        <v>6909</v>
      </c>
    </row>
    <row r="85" spans="1:13" ht="16.5" customHeight="1">
      <c r="A85" s="743"/>
      <c r="B85" s="217" t="s">
        <v>104</v>
      </c>
      <c r="C85" s="220">
        <v>69</v>
      </c>
      <c r="D85" s="170">
        <v>53</v>
      </c>
      <c r="E85" s="170">
        <v>122</v>
      </c>
      <c r="F85" s="170">
        <v>7</v>
      </c>
      <c r="G85" s="170">
        <v>47</v>
      </c>
      <c r="H85" s="170" t="s">
        <v>13</v>
      </c>
      <c r="I85" s="170">
        <v>7</v>
      </c>
      <c r="J85" s="170"/>
      <c r="K85" s="170">
        <v>1</v>
      </c>
      <c r="L85" s="170" t="s">
        <v>13</v>
      </c>
      <c r="M85" s="174">
        <f t="shared" si="8"/>
        <v>183</v>
      </c>
    </row>
    <row r="86" spans="1:13" ht="16.5" customHeight="1">
      <c r="A86" s="743"/>
      <c r="B86" s="217" t="s">
        <v>105</v>
      </c>
      <c r="C86" s="220">
        <v>147</v>
      </c>
      <c r="D86" s="170">
        <v>71</v>
      </c>
      <c r="E86" s="170">
        <v>218</v>
      </c>
      <c r="F86" s="170">
        <v>20</v>
      </c>
      <c r="G86" s="170">
        <v>110</v>
      </c>
      <c r="H86" s="170" t="s">
        <v>13</v>
      </c>
      <c r="I86" s="170">
        <v>14</v>
      </c>
      <c r="J86" s="170">
        <v>1</v>
      </c>
      <c r="K86" s="170">
        <v>1</v>
      </c>
      <c r="L86" s="170" t="s">
        <v>13</v>
      </c>
      <c r="M86" s="174">
        <f t="shared" si="8"/>
        <v>362</v>
      </c>
    </row>
    <row r="87" spans="1:13" ht="16.5" customHeight="1">
      <c r="A87" s="743"/>
      <c r="B87" s="217" t="s">
        <v>106</v>
      </c>
      <c r="C87" s="220">
        <v>186</v>
      </c>
      <c r="D87" s="170">
        <v>75</v>
      </c>
      <c r="E87" s="170">
        <v>261</v>
      </c>
      <c r="F87" s="170">
        <v>87</v>
      </c>
      <c r="G87" s="170">
        <v>200</v>
      </c>
      <c r="H87" s="170" t="s">
        <v>13</v>
      </c>
      <c r="I87" s="170">
        <v>35</v>
      </c>
      <c r="J87" s="170">
        <v>2</v>
      </c>
      <c r="K87" s="170">
        <v>5</v>
      </c>
      <c r="L87" s="170" t="s">
        <v>13</v>
      </c>
      <c r="M87" s="174">
        <f t="shared" si="8"/>
        <v>583</v>
      </c>
    </row>
    <row r="88" spans="1:13" ht="16.5" customHeight="1">
      <c r="A88" s="743"/>
      <c r="B88" s="217" t="s">
        <v>107</v>
      </c>
      <c r="C88" s="220">
        <v>374</v>
      </c>
      <c r="D88" s="170">
        <v>215</v>
      </c>
      <c r="E88" s="170">
        <v>589</v>
      </c>
      <c r="F88" s="170">
        <v>52</v>
      </c>
      <c r="G88" s="170">
        <v>312</v>
      </c>
      <c r="H88" s="170" t="s">
        <v>13</v>
      </c>
      <c r="I88" s="170">
        <v>344</v>
      </c>
      <c r="J88" s="170">
        <v>4</v>
      </c>
      <c r="K88" s="170">
        <v>4</v>
      </c>
      <c r="L88" s="170" t="s">
        <v>13</v>
      </c>
      <c r="M88" s="174">
        <f t="shared" si="8"/>
        <v>1297</v>
      </c>
    </row>
    <row r="89" spans="1:13" ht="16.5" customHeight="1">
      <c r="A89" s="743"/>
      <c r="B89" s="217" t="s">
        <v>108</v>
      </c>
      <c r="C89" s="220">
        <v>118</v>
      </c>
      <c r="D89" s="170">
        <v>45</v>
      </c>
      <c r="E89" s="170">
        <v>163</v>
      </c>
      <c r="F89" s="170">
        <v>8</v>
      </c>
      <c r="G89" s="170">
        <v>49</v>
      </c>
      <c r="H89" s="170" t="s">
        <v>13</v>
      </c>
      <c r="I89" s="170">
        <v>80</v>
      </c>
      <c r="J89" s="170"/>
      <c r="K89" s="170"/>
      <c r="L89" s="170" t="s">
        <v>13</v>
      </c>
      <c r="M89" s="174">
        <f t="shared" si="8"/>
        <v>300</v>
      </c>
    </row>
    <row r="90" spans="1:13" ht="16.5" customHeight="1">
      <c r="A90" s="743"/>
      <c r="B90" s="217" t="s">
        <v>109</v>
      </c>
      <c r="C90" s="220">
        <v>314</v>
      </c>
      <c r="D90" s="170">
        <v>168</v>
      </c>
      <c r="E90" s="170">
        <v>482</v>
      </c>
      <c r="F90" s="170">
        <v>29</v>
      </c>
      <c r="G90" s="170">
        <v>214</v>
      </c>
      <c r="H90" s="170" t="s">
        <v>13</v>
      </c>
      <c r="I90" s="170">
        <v>554</v>
      </c>
      <c r="J90" s="170">
        <v>1</v>
      </c>
      <c r="K90" s="170">
        <v>19</v>
      </c>
      <c r="L90" s="170" t="s">
        <v>13</v>
      </c>
      <c r="M90" s="174">
        <f t="shared" si="8"/>
        <v>1279</v>
      </c>
    </row>
    <row r="91" spans="1:13" ht="16.5" customHeight="1">
      <c r="A91" s="743"/>
      <c r="B91" s="217" t="s">
        <v>110</v>
      </c>
      <c r="C91" s="220">
        <v>233</v>
      </c>
      <c r="D91" s="170">
        <v>177</v>
      </c>
      <c r="E91" s="170">
        <v>410</v>
      </c>
      <c r="F91" s="170">
        <v>35</v>
      </c>
      <c r="G91" s="170">
        <v>194</v>
      </c>
      <c r="H91" s="170" t="s">
        <v>13</v>
      </c>
      <c r="I91" s="170">
        <v>0</v>
      </c>
      <c r="J91" s="170" t="s">
        <v>13</v>
      </c>
      <c r="K91" s="170">
        <v>10</v>
      </c>
      <c r="L91" s="170" t="s">
        <v>13</v>
      </c>
      <c r="M91" s="174">
        <f t="shared" si="8"/>
        <v>639</v>
      </c>
    </row>
    <row r="92" spans="1:13" ht="16.5" customHeight="1">
      <c r="A92" s="743"/>
      <c r="B92" s="217" t="s">
        <v>111</v>
      </c>
      <c r="C92" s="220">
        <v>490</v>
      </c>
      <c r="D92" s="170">
        <v>365</v>
      </c>
      <c r="E92" s="170">
        <v>855</v>
      </c>
      <c r="F92" s="170">
        <v>42</v>
      </c>
      <c r="G92" s="170">
        <v>325</v>
      </c>
      <c r="H92" s="170" t="s">
        <v>13</v>
      </c>
      <c r="I92" s="170">
        <v>0</v>
      </c>
      <c r="J92" s="170">
        <v>12</v>
      </c>
      <c r="K92" s="170">
        <v>23</v>
      </c>
      <c r="L92" s="170" t="s">
        <v>13</v>
      </c>
      <c r="M92" s="174">
        <f t="shared" si="8"/>
        <v>1222</v>
      </c>
    </row>
    <row r="93" spans="1:13" ht="16.5" customHeight="1">
      <c r="A93" s="743"/>
      <c r="B93" s="217" t="s">
        <v>112</v>
      </c>
      <c r="C93" s="220">
        <v>782</v>
      </c>
      <c r="D93" s="170">
        <v>583</v>
      </c>
      <c r="E93" s="170">
        <v>1365</v>
      </c>
      <c r="F93" s="170">
        <v>164</v>
      </c>
      <c r="G93" s="170">
        <v>663</v>
      </c>
      <c r="H93" s="170" t="s">
        <v>13</v>
      </c>
      <c r="I93" s="170">
        <v>8569</v>
      </c>
      <c r="J93" s="170">
        <v>14</v>
      </c>
      <c r="K93" s="170">
        <v>19</v>
      </c>
      <c r="L93" s="170" t="s">
        <v>13</v>
      </c>
      <c r="M93" s="174">
        <f t="shared" si="8"/>
        <v>10761</v>
      </c>
    </row>
    <row r="94" spans="1:13" ht="16.5" customHeight="1">
      <c r="A94" s="743"/>
      <c r="B94" s="217" t="s">
        <v>113</v>
      </c>
      <c r="C94" s="220">
        <v>329</v>
      </c>
      <c r="D94" s="170">
        <v>229</v>
      </c>
      <c r="E94" s="170">
        <v>558</v>
      </c>
      <c r="F94" s="170">
        <v>47</v>
      </c>
      <c r="G94" s="170">
        <v>250</v>
      </c>
      <c r="H94" s="170" t="s">
        <v>13</v>
      </c>
      <c r="I94" s="170">
        <v>6109</v>
      </c>
      <c r="J94" s="170">
        <v>6</v>
      </c>
      <c r="K94" s="170">
        <v>5</v>
      </c>
      <c r="L94" s="170" t="s">
        <v>13</v>
      </c>
      <c r="M94" s="174">
        <f t="shared" si="8"/>
        <v>6964</v>
      </c>
    </row>
    <row r="95" spans="1:13" ht="16.5" customHeight="1" thickBot="1">
      <c r="A95" s="744"/>
      <c r="B95" s="218" t="s">
        <v>83</v>
      </c>
      <c r="C95" s="221">
        <f aca="true" t="shared" si="9" ref="C95:L95">SUM(C78:C94)</f>
        <v>46200</v>
      </c>
      <c r="D95" s="222">
        <f t="shared" si="9"/>
        <v>6780</v>
      </c>
      <c r="E95" s="222">
        <f t="shared" si="9"/>
        <v>52980</v>
      </c>
      <c r="F95" s="222">
        <f t="shared" si="9"/>
        <v>8463</v>
      </c>
      <c r="G95" s="222">
        <f t="shared" si="9"/>
        <v>35468</v>
      </c>
      <c r="H95" s="222" t="s">
        <v>13</v>
      </c>
      <c r="I95" s="222">
        <f t="shared" si="9"/>
        <v>431343</v>
      </c>
      <c r="J95" s="222">
        <f t="shared" si="9"/>
        <v>597</v>
      </c>
      <c r="K95" s="222">
        <f t="shared" si="9"/>
        <v>831</v>
      </c>
      <c r="L95" s="222">
        <f t="shared" si="9"/>
        <v>1</v>
      </c>
      <c r="M95" s="223">
        <f t="shared" si="8"/>
        <v>528254</v>
      </c>
    </row>
    <row r="96" spans="1:13" ht="16.5" customHeight="1">
      <c r="A96" s="742">
        <v>2014</v>
      </c>
      <c r="B96" s="216" t="s">
        <v>97</v>
      </c>
      <c r="C96" s="219">
        <v>15721</v>
      </c>
      <c r="D96" s="172">
        <v>1433</v>
      </c>
      <c r="E96" s="172">
        <v>17154</v>
      </c>
      <c r="F96" s="172">
        <v>2337</v>
      </c>
      <c r="G96" s="172">
        <v>9679</v>
      </c>
      <c r="H96" s="172">
        <v>0</v>
      </c>
      <c r="I96" s="172">
        <v>1124</v>
      </c>
      <c r="J96" s="172">
        <v>305</v>
      </c>
      <c r="K96" s="172">
        <v>259</v>
      </c>
      <c r="L96" s="172">
        <v>0</v>
      </c>
      <c r="M96" s="534">
        <f>SUM(E96+F96+G96+H96+I96)</f>
        <v>30294</v>
      </c>
    </row>
    <row r="97" spans="1:13" ht="16.5" customHeight="1">
      <c r="A97" s="743"/>
      <c r="B97" s="217" t="s">
        <v>98</v>
      </c>
      <c r="C97" s="220">
        <v>13117</v>
      </c>
      <c r="D97" s="170">
        <v>1108</v>
      </c>
      <c r="E97" s="170">
        <v>14225</v>
      </c>
      <c r="F97" s="170">
        <v>3404</v>
      </c>
      <c r="G97" s="170">
        <v>12718</v>
      </c>
      <c r="H97" s="170">
        <v>0</v>
      </c>
      <c r="I97" s="170">
        <v>175</v>
      </c>
      <c r="J97" s="170">
        <v>238</v>
      </c>
      <c r="K97" s="170">
        <v>282</v>
      </c>
      <c r="L97" s="170">
        <v>6</v>
      </c>
      <c r="M97" s="174">
        <f aca="true" t="shared" si="10" ref="M97:M112">SUM(E97+F97+G97+H97+I97)</f>
        <v>30522</v>
      </c>
    </row>
    <row r="98" spans="1:13" ht="16.5" customHeight="1">
      <c r="A98" s="743"/>
      <c r="B98" s="217" t="s">
        <v>99</v>
      </c>
      <c r="C98" s="220">
        <v>11813</v>
      </c>
      <c r="D98" s="170">
        <v>1053</v>
      </c>
      <c r="E98" s="170">
        <v>12866</v>
      </c>
      <c r="F98" s="170">
        <v>2388</v>
      </c>
      <c r="G98" s="170">
        <v>9865</v>
      </c>
      <c r="H98" s="170">
        <v>0</v>
      </c>
      <c r="I98" s="170">
        <v>302</v>
      </c>
      <c r="J98" s="170">
        <v>178</v>
      </c>
      <c r="K98" s="170">
        <v>276</v>
      </c>
      <c r="L98" s="170">
        <v>0</v>
      </c>
      <c r="M98" s="174">
        <f t="shared" si="10"/>
        <v>25421</v>
      </c>
    </row>
    <row r="99" spans="1:13" ht="16.5" customHeight="1">
      <c r="A99" s="743"/>
      <c r="B99" s="217" t="s">
        <v>100</v>
      </c>
      <c r="C99" s="220">
        <v>0</v>
      </c>
      <c r="D99" s="170">
        <v>0</v>
      </c>
      <c r="E99" s="170">
        <v>0</v>
      </c>
      <c r="F99" s="170">
        <v>0</v>
      </c>
      <c r="G99" s="170">
        <v>0</v>
      </c>
      <c r="H99" s="170">
        <v>267772</v>
      </c>
      <c r="I99" s="170">
        <v>138000</v>
      </c>
      <c r="J99" s="170">
        <v>0</v>
      </c>
      <c r="K99" s="170">
        <v>0</v>
      </c>
      <c r="L99" s="170">
        <v>0</v>
      </c>
      <c r="M99" s="174">
        <f t="shared" si="10"/>
        <v>405772</v>
      </c>
    </row>
    <row r="100" spans="1:13" ht="16.5" customHeight="1">
      <c r="A100" s="743"/>
      <c r="B100" s="217" t="s">
        <v>101</v>
      </c>
      <c r="C100" s="220">
        <v>517</v>
      </c>
      <c r="D100" s="170">
        <v>373</v>
      </c>
      <c r="E100" s="170">
        <v>890</v>
      </c>
      <c r="F100" s="170">
        <v>54</v>
      </c>
      <c r="G100" s="170">
        <v>345</v>
      </c>
      <c r="H100" s="170">
        <v>4769</v>
      </c>
      <c r="I100" s="170">
        <v>1561</v>
      </c>
      <c r="J100" s="170">
        <v>0</v>
      </c>
      <c r="K100" s="170">
        <v>0</v>
      </c>
      <c r="L100" s="170">
        <v>0</v>
      </c>
      <c r="M100" s="174">
        <f t="shared" si="10"/>
        <v>7619</v>
      </c>
    </row>
    <row r="101" spans="1:13" ht="16.5" customHeight="1">
      <c r="A101" s="743"/>
      <c r="B101" s="217" t="s">
        <v>102</v>
      </c>
      <c r="C101" s="220">
        <v>1612</v>
      </c>
      <c r="D101" s="170">
        <v>956</v>
      </c>
      <c r="E101" s="170">
        <v>2568</v>
      </c>
      <c r="F101" s="170">
        <v>188</v>
      </c>
      <c r="G101" s="170">
        <v>1085</v>
      </c>
      <c r="H101" s="170">
        <v>10535</v>
      </c>
      <c r="I101" s="170">
        <v>15</v>
      </c>
      <c r="J101" s="170">
        <v>9</v>
      </c>
      <c r="K101" s="170">
        <v>16</v>
      </c>
      <c r="L101" s="170">
        <v>0</v>
      </c>
      <c r="M101" s="174">
        <f t="shared" si="10"/>
        <v>14391</v>
      </c>
    </row>
    <row r="102" spans="1:13" ht="16.5" customHeight="1">
      <c r="A102" s="743"/>
      <c r="B102" s="217" t="s">
        <v>103</v>
      </c>
      <c r="C102" s="220">
        <v>454</v>
      </c>
      <c r="D102" s="170">
        <v>288</v>
      </c>
      <c r="E102" s="170">
        <v>742</v>
      </c>
      <c r="F102" s="170">
        <v>93</v>
      </c>
      <c r="G102" s="170">
        <v>407</v>
      </c>
      <c r="H102" s="170">
        <v>468</v>
      </c>
      <c r="I102" s="170">
        <v>5170</v>
      </c>
      <c r="J102" s="170">
        <v>8</v>
      </c>
      <c r="K102" s="170">
        <v>11</v>
      </c>
      <c r="L102" s="170">
        <v>0</v>
      </c>
      <c r="M102" s="174">
        <f t="shared" si="10"/>
        <v>6880</v>
      </c>
    </row>
    <row r="103" spans="1:13" ht="16.5" customHeight="1">
      <c r="A103" s="743"/>
      <c r="B103" s="217" t="s">
        <v>104</v>
      </c>
      <c r="C103" s="220">
        <v>65</v>
      </c>
      <c r="D103" s="170">
        <v>62</v>
      </c>
      <c r="E103" s="170">
        <v>127</v>
      </c>
      <c r="F103" s="170">
        <v>6</v>
      </c>
      <c r="G103" s="170">
        <v>37</v>
      </c>
      <c r="H103" s="170">
        <v>0</v>
      </c>
      <c r="I103" s="170">
        <v>7</v>
      </c>
      <c r="J103" s="170">
        <v>0</v>
      </c>
      <c r="K103" s="170">
        <v>0</v>
      </c>
      <c r="L103" s="170">
        <v>0</v>
      </c>
      <c r="M103" s="174">
        <f t="shared" si="10"/>
        <v>177</v>
      </c>
    </row>
    <row r="104" spans="1:13" ht="16.5" customHeight="1">
      <c r="A104" s="743"/>
      <c r="B104" s="217" t="s">
        <v>105</v>
      </c>
      <c r="C104" s="220">
        <v>126</v>
      </c>
      <c r="D104" s="170">
        <v>84</v>
      </c>
      <c r="E104" s="170">
        <v>210</v>
      </c>
      <c r="F104" s="170">
        <v>21</v>
      </c>
      <c r="G104" s="170">
        <v>89</v>
      </c>
      <c r="H104" s="170">
        <v>0</v>
      </c>
      <c r="I104" s="170">
        <v>14</v>
      </c>
      <c r="J104" s="170">
        <v>2</v>
      </c>
      <c r="K104" s="170">
        <v>3</v>
      </c>
      <c r="L104" s="170">
        <v>0</v>
      </c>
      <c r="M104" s="174">
        <f t="shared" si="10"/>
        <v>334</v>
      </c>
    </row>
    <row r="105" spans="1:13" ht="16.5" customHeight="1">
      <c r="A105" s="743"/>
      <c r="B105" s="217" t="s">
        <v>106</v>
      </c>
      <c r="C105" s="220">
        <v>0</v>
      </c>
      <c r="D105" s="170">
        <v>73</v>
      </c>
      <c r="E105" s="170">
        <v>73</v>
      </c>
      <c r="F105" s="170">
        <v>93</v>
      </c>
      <c r="G105" s="170">
        <v>200</v>
      </c>
      <c r="H105" s="170">
        <v>0</v>
      </c>
      <c r="I105" s="170">
        <v>13</v>
      </c>
      <c r="J105" s="170">
        <v>2</v>
      </c>
      <c r="K105" s="170">
        <v>4</v>
      </c>
      <c r="L105" s="170">
        <v>0</v>
      </c>
      <c r="M105" s="174">
        <f t="shared" si="10"/>
        <v>379</v>
      </c>
    </row>
    <row r="106" spans="1:13" ht="16.5" customHeight="1">
      <c r="A106" s="743"/>
      <c r="B106" s="217" t="s">
        <v>107</v>
      </c>
      <c r="C106" s="220">
        <v>365</v>
      </c>
      <c r="D106" s="170">
        <v>231</v>
      </c>
      <c r="E106" s="170">
        <v>596</v>
      </c>
      <c r="F106" s="170">
        <v>49</v>
      </c>
      <c r="G106" s="170">
        <v>300</v>
      </c>
      <c r="H106" s="170">
        <v>0</v>
      </c>
      <c r="I106" s="170">
        <v>323</v>
      </c>
      <c r="J106" s="170">
        <v>9</v>
      </c>
      <c r="K106" s="170">
        <v>10</v>
      </c>
      <c r="L106" s="170">
        <v>0</v>
      </c>
      <c r="M106" s="174">
        <f t="shared" si="10"/>
        <v>1268</v>
      </c>
    </row>
    <row r="107" spans="1:13" ht="16.5" customHeight="1">
      <c r="A107" s="743"/>
      <c r="B107" s="217" t="s">
        <v>108</v>
      </c>
      <c r="C107" s="220">
        <v>120</v>
      </c>
      <c r="D107" s="170">
        <v>46</v>
      </c>
      <c r="E107" s="170">
        <v>166</v>
      </c>
      <c r="F107" s="170">
        <v>7</v>
      </c>
      <c r="G107" s="170">
        <v>46</v>
      </c>
      <c r="H107" s="170">
        <v>0</v>
      </c>
      <c r="I107" s="170">
        <v>83</v>
      </c>
      <c r="J107" s="170">
        <v>0</v>
      </c>
      <c r="K107" s="170">
        <v>0</v>
      </c>
      <c r="L107" s="170">
        <v>0</v>
      </c>
      <c r="M107" s="174">
        <f t="shared" si="10"/>
        <v>302</v>
      </c>
    </row>
    <row r="108" spans="1:13" ht="16.5" customHeight="1">
      <c r="A108" s="743"/>
      <c r="B108" s="217" t="s">
        <v>109</v>
      </c>
      <c r="C108" s="220">
        <v>311</v>
      </c>
      <c r="D108" s="170">
        <v>175</v>
      </c>
      <c r="E108" s="170">
        <v>486</v>
      </c>
      <c r="F108" s="170">
        <v>31</v>
      </c>
      <c r="G108" s="170">
        <v>207</v>
      </c>
      <c r="H108" s="170">
        <v>0</v>
      </c>
      <c r="I108" s="170">
        <v>549</v>
      </c>
      <c r="J108" s="170">
        <v>2</v>
      </c>
      <c r="K108" s="170">
        <v>6</v>
      </c>
      <c r="L108" s="170">
        <v>0</v>
      </c>
      <c r="M108" s="174">
        <f t="shared" si="10"/>
        <v>1273</v>
      </c>
    </row>
    <row r="109" spans="1:13" ht="16.5" customHeight="1">
      <c r="A109" s="743"/>
      <c r="B109" s="217" t="s">
        <v>110</v>
      </c>
      <c r="C109" s="220">
        <v>226</v>
      </c>
      <c r="D109" s="170">
        <v>202</v>
      </c>
      <c r="E109" s="170">
        <v>428</v>
      </c>
      <c r="F109" s="170">
        <v>33</v>
      </c>
      <c r="G109" s="170">
        <v>188</v>
      </c>
      <c r="H109" s="170">
        <v>0</v>
      </c>
      <c r="I109" s="170">
        <v>0</v>
      </c>
      <c r="J109" s="170">
        <v>1</v>
      </c>
      <c r="K109" s="170">
        <v>2</v>
      </c>
      <c r="L109" s="170">
        <v>0</v>
      </c>
      <c r="M109" s="174">
        <f t="shared" si="10"/>
        <v>649</v>
      </c>
    </row>
    <row r="110" spans="1:13" ht="16.5" customHeight="1">
      <c r="A110" s="743"/>
      <c r="B110" s="217" t="s">
        <v>111</v>
      </c>
      <c r="C110" s="220">
        <v>454</v>
      </c>
      <c r="D110" s="170">
        <v>369</v>
      </c>
      <c r="E110" s="170">
        <v>823</v>
      </c>
      <c r="F110" s="170">
        <v>44</v>
      </c>
      <c r="G110" s="170">
        <v>310</v>
      </c>
      <c r="H110" s="170">
        <v>0</v>
      </c>
      <c r="I110" s="170">
        <v>5</v>
      </c>
      <c r="J110" s="170">
        <v>21</v>
      </c>
      <c r="K110" s="170">
        <v>0</v>
      </c>
      <c r="L110" s="170">
        <v>0</v>
      </c>
      <c r="M110" s="174">
        <f t="shared" si="10"/>
        <v>1182</v>
      </c>
    </row>
    <row r="111" spans="1:13" ht="16.5" customHeight="1">
      <c r="A111" s="743"/>
      <c r="B111" s="217" t="s">
        <v>112</v>
      </c>
      <c r="C111" s="220">
        <v>807</v>
      </c>
      <c r="D111" s="170">
        <v>580</v>
      </c>
      <c r="E111" s="170">
        <v>1387</v>
      </c>
      <c r="F111" s="170">
        <v>168</v>
      </c>
      <c r="G111" s="170">
        <v>705</v>
      </c>
      <c r="H111" s="170">
        <v>0</v>
      </c>
      <c r="I111" s="170">
        <v>17</v>
      </c>
      <c r="J111" s="170">
        <v>18</v>
      </c>
      <c r="K111" s="170">
        <v>11</v>
      </c>
      <c r="L111" s="170">
        <v>0</v>
      </c>
      <c r="M111" s="174">
        <f t="shared" si="10"/>
        <v>2277</v>
      </c>
    </row>
    <row r="112" spans="1:13" ht="16.5" customHeight="1">
      <c r="A112" s="743"/>
      <c r="B112" s="217" t="s">
        <v>113</v>
      </c>
      <c r="C112" s="220">
        <v>323</v>
      </c>
      <c r="D112" s="170">
        <v>251</v>
      </c>
      <c r="E112" s="170">
        <v>574</v>
      </c>
      <c r="F112" s="170">
        <v>47</v>
      </c>
      <c r="G112" s="170">
        <v>233</v>
      </c>
      <c r="H112" s="170">
        <v>2917</v>
      </c>
      <c r="I112" s="170">
        <v>6109</v>
      </c>
      <c r="J112" s="170">
        <v>6</v>
      </c>
      <c r="K112" s="170">
        <v>6</v>
      </c>
      <c r="L112" s="170">
        <v>0</v>
      </c>
      <c r="M112" s="174">
        <f t="shared" si="10"/>
        <v>9880</v>
      </c>
    </row>
    <row r="113" spans="1:13" ht="16.5" customHeight="1" thickBot="1">
      <c r="A113" s="744"/>
      <c r="B113" s="218" t="s">
        <v>83</v>
      </c>
      <c r="C113" s="221">
        <f>SUM(C96:C112)</f>
        <v>46031</v>
      </c>
      <c r="D113" s="222">
        <f>SUM(D96:D112)</f>
        <v>7284</v>
      </c>
      <c r="E113" s="222">
        <f>SUM(C113:D113)</f>
        <v>53315</v>
      </c>
      <c r="F113" s="222">
        <f aca="true" t="shared" si="11" ref="F113:L113">SUM(F96:F112)</f>
        <v>8963</v>
      </c>
      <c r="G113" s="222">
        <f t="shared" si="11"/>
        <v>36414</v>
      </c>
      <c r="H113" s="222">
        <f t="shared" si="11"/>
        <v>286461</v>
      </c>
      <c r="I113" s="222">
        <f t="shared" si="11"/>
        <v>153467</v>
      </c>
      <c r="J113" s="222">
        <f t="shared" si="11"/>
        <v>799</v>
      </c>
      <c r="K113" s="222">
        <f t="shared" si="11"/>
        <v>886</v>
      </c>
      <c r="L113" s="222">
        <f t="shared" si="11"/>
        <v>6</v>
      </c>
      <c r="M113" s="223">
        <f>SUM(M96:M112)</f>
        <v>538620</v>
      </c>
    </row>
    <row r="114" spans="1:13" ht="12.75" customHeight="1">
      <c r="A114" s="749">
        <v>2015</v>
      </c>
      <c r="B114" s="563" t="s">
        <v>97</v>
      </c>
      <c r="C114" s="219">
        <v>16475</v>
      </c>
      <c r="D114" s="172">
        <v>1506</v>
      </c>
      <c r="E114" s="172">
        <v>17981</v>
      </c>
      <c r="F114" s="172">
        <v>2559</v>
      </c>
      <c r="G114" s="172">
        <v>10212</v>
      </c>
      <c r="H114" s="172">
        <v>0</v>
      </c>
      <c r="I114" s="172">
        <v>1154</v>
      </c>
      <c r="J114" s="172">
        <v>217</v>
      </c>
      <c r="K114" s="172">
        <v>298</v>
      </c>
      <c r="L114" s="172">
        <v>0</v>
      </c>
      <c r="M114" s="564">
        <f>SUM(E114+F114+G114+H114+I114)</f>
        <v>31906</v>
      </c>
    </row>
    <row r="115" spans="1:13" ht="12.75" customHeight="1">
      <c r="A115" s="743"/>
      <c r="B115" s="217" t="s">
        <v>98</v>
      </c>
      <c r="C115" s="220">
        <v>13448</v>
      </c>
      <c r="D115" s="170">
        <v>1130</v>
      </c>
      <c r="E115" s="170">
        <v>14578</v>
      </c>
      <c r="F115" s="170">
        <v>3597</v>
      </c>
      <c r="G115" s="170">
        <v>13269</v>
      </c>
      <c r="H115" s="170">
        <v>0</v>
      </c>
      <c r="I115" s="170">
        <v>187</v>
      </c>
      <c r="J115" s="170">
        <v>197</v>
      </c>
      <c r="K115" s="170">
        <v>239</v>
      </c>
      <c r="L115" s="170">
        <v>0</v>
      </c>
      <c r="M115" s="174">
        <f aca="true" t="shared" si="12" ref="M115:M130">SUM(E115+F115+G115+H115+I115)</f>
        <v>31631</v>
      </c>
    </row>
    <row r="116" spans="1:13" ht="12.75" customHeight="1">
      <c r="A116" s="743"/>
      <c r="B116" s="217" t="s">
        <v>99</v>
      </c>
      <c r="C116" s="220">
        <v>12079</v>
      </c>
      <c r="D116" s="170">
        <v>1086</v>
      </c>
      <c r="E116" s="170">
        <v>13165</v>
      </c>
      <c r="F116" s="170">
        <v>2553</v>
      </c>
      <c r="G116" s="170">
        <v>10248</v>
      </c>
      <c r="H116" s="170">
        <v>0</v>
      </c>
      <c r="I116" s="170">
        <v>320</v>
      </c>
      <c r="J116" s="170">
        <v>177</v>
      </c>
      <c r="K116" s="170">
        <v>238</v>
      </c>
      <c r="L116" s="170">
        <v>0</v>
      </c>
      <c r="M116" s="174">
        <f t="shared" si="12"/>
        <v>26286</v>
      </c>
    </row>
    <row r="117" spans="1:13" ht="12.75" customHeight="1">
      <c r="A117" s="743"/>
      <c r="B117" s="217" t="s">
        <v>100</v>
      </c>
      <c r="C117" s="220">
        <v>0</v>
      </c>
      <c r="D117" s="170">
        <v>0</v>
      </c>
      <c r="E117" s="170">
        <v>0</v>
      </c>
      <c r="F117" s="170">
        <v>0</v>
      </c>
      <c r="G117" s="170">
        <v>0</v>
      </c>
      <c r="H117" s="170">
        <v>282908</v>
      </c>
      <c r="I117" s="170">
        <v>147300</v>
      </c>
      <c r="J117" s="170">
        <v>0</v>
      </c>
      <c r="K117" s="170">
        <v>0</v>
      </c>
      <c r="L117" s="170">
        <v>0</v>
      </c>
      <c r="M117" s="174">
        <f t="shared" si="12"/>
        <v>430208</v>
      </c>
    </row>
    <row r="118" spans="1:13" ht="12.75" customHeight="1">
      <c r="A118" s="743"/>
      <c r="B118" s="217" t="s">
        <v>101</v>
      </c>
      <c r="C118" s="220">
        <v>541</v>
      </c>
      <c r="D118" s="170">
        <v>380</v>
      </c>
      <c r="E118" s="170">
        <v>921</v>
      </c>
      <c r="F118" s="170">
        <v>53</v>
      </c>
      <c r="G118" s="170">
        <v>356</v>
      </c>
      <c r="H118" s="170">
        <v>5300</v>
      </c>
      <c r="I118" s="170">
        <v>765</v>
      </c>
      <c r="J118" s="170">
        <v>10</v>
      </c>
      <c r="K118" s="170">
        <v>11</v>
      </c>
      <c r="L118" s="170">
        <v>0</v>
      </c>
      <c r="M118" s="174">
        <f t="shared" si="12"/>
        <v>7395</v>
      </c>
    </row>
    <row r="119" spans="1:13" ht="12.75" customHeight="1">
      <c r="A119" s="743"/>
      <c r="B119" s="217" t="s">
        <v>102</v>
      </c>
      <c r="C119" s="220">
        <v>1586</v>
      </c>
      <c r="D119" s="170">
        <v>967</v>
      </c>
      <c r="E119" s="170">
        <v>2553</v>
      </c>
      <c r="F119" s="170">
        <v>194</v>
      </c>
      <c r="G119" s="170">
        <v>1083</v>
      </c>
      <c r="H119" s="170">
        <v>11102</v>
      </c>
      <c r="I119" s="170">
        <v>15</v>
      </c>
      <c r="J119" s="170">
        <v>177</v>
      </c>
      <c r="K119" s="170">
        <v>199</v>
      </c>
      <c r="L119" s="170">
        <v>0</v>
      </c>
      <c r="M119" s="174">
        <f t="shared" si="12"/>
        <v>14947</v>
      </c>
    </row>
    <row r="120" spans="1:13" ht="12.75" customHeight="1">
      <c r="A120" s="743"/>
      <c r="B120" s="217" t="s">
        <v>103</v>
      </c>
      <c r="C120" s="220">
        <v>446</v>
      </c>
      <c r="D120" s="170">
        <v>268</v>
      </c>
      <c r="E120" s="170">
        <v>714</v>
      </c>
      <c r="F120" s="170">
        <v>79</v>
      </c>
      <c r="G120" s="170">
        <v>382</v>
      </c>
      <c r="H120" s="170">
        <v>5274</v>
      </c>
      <c r="I120" s="170">
        <v>446</v>
      </c>
      <c r="J120" s="170">
        <v>2</v>
      </c>
      <c r="K120" s="170">
        <v>5</v>
      </c>
      <c r="L120" s="170">
        <v>0</v>
      </c>
      <c r="M120" s="174">
        <f t="shared" si="12"/>
        <v>6895</v>
      </c>
    </row>
    <row r="121" spans="1:13" ht="12.75" customHeight="1">
      <c r="A121" s="743"/>
      <c r="B121" s="217" t="s">
        <v>104</v>
      </c>
      <c r="C121" s="220">
        <v>70</v>
      </c>
      <c r="D121" s="170">
        <v>58</v>
      </c>
      <c r="E121" s="170">
        <v>128</v>
      </c>
      <c r="F121" s="170">
        <v>5</v>
      </c>
      <c r="G121" s="170">
        <v>37</v>
      </c>
      <c r="H121" s="170">
        <v>0</v>
      </c>
      <c r="I121" s="170">
        <v>7</v>
      </c>
      <c r="J121" s="170">
        <v>0</v>
      </c>
      <c r="K121" s="170">
        <v>0</v>
      </c>
      <c r="L121" s="170">
        <v>0</v>
      </c>
      <c r="M121" s="174">
        <f t="shared" si="12"/>
        <v>177</v>
      </c>
    </row>
    <row r="122" spans="1:13" ht="12.75" customHeight="1">
      <c r="A122" s="743"/>
      <c r="B122" s="217" t="s">
        <v>105</v>
      </c>
      <c r="C122" s="220">
        <v>122</v>
      </c>
      <c r="D122" s="170">
        <v>91</v>
      </c>
      <c r="E122" s="170">
        <v>213</v>
      </c>
      <c r="F122" s="170">
        <v>22</v>
      </c>
      <c r="G122" s="170">
        <v>83</v>
      </c>
      <c r="H122" s="170">
        <v>0</v>
      </c>
      <c r="I122" s="170">
        <v>14</v>
      </c>
      <c r="J122" s="170">
        <v>0</v>
      </c>
      <c r="K122" s="170">
        <v>4</v>
      </c>
      <c r="L122" s="170">
        <v>0</v>
      </c>
      <c r="M122" s="174">
        <f t="shared" si="12"/>
        <v>332</v>
      </c>
    </row>
    <row r="123" spans="1:13" ht="12.75" customHeight="1">
      <c r="A123" s="743"/>
      <c r="B123" s="217" t="s">
        <v>106</v>
      </c>
      <c r="C123" s="220">
        <v>191</v>
      </c>
      <c r="D123" s="170">
        <v>78</v>
      </c>
      <c r="E123" s="170">
        <v>269</v>
      </c>
      <c r="F123" s="170">
        <v>82</v>
      </c>
      <c r="G123" s="170">
        <v>181</v>
      </c>
      <c r="H123" s="170">
        <v>0</v>
      </c>
      <c r="I123" s="170">
        <v>13</v>
      </c>
      <c r="J123" s="170">
        <v>3</v>
      </c>
      <c r="K123" s="170">
        <v>2</v>
      </c>
      <c r="L123" s="170">
        <v>1</v>
      </c>
      <c r="M123" s="174">
        <f t="shared" si="12"/>
        <v>545</v>
      </c>
    </row>
    <row r="124" spans="1:13" ht="12.75" customHeight="1">
      <c r="A124" s="743"/>
      <c r="B124" s="217" t="s">
        <v>107</v>
      </c>
      <c r="C124" s="220">
        <v>398</v>
      </c>
      <c r="D124" s="170">
        <v>234</v>
      </c>
      <c r="E124" s="170">
        <v>632</v>
      </c>
      <c r="F124" s="170">
        <v>61</v>
      </c>
      <c r="G124" s="170">
        <v>337</v>
      </c>
      <c r="H124" s="170">
        <v>0</v>
      </c>
      <c r="I124" s="170">
        <v>359</v>
      </c>
      <c r="J124" s="170">
        <v>7</v>
      </c>
      <c r="K124" s="170">
        <v>2</v>
      </c>
      <c r="L124" s="170">
        <v>0</v>
      </c>
      <c r="M124" s="174">
        <f t="shared" si="12"/>
        <v>1389</v>
      </c>
    </row>
    <row r="125" spans="1:13" ht="12.75" customHeight="1">
      <c r="A125" s="743"/>
      <c r="B125" s="217" t="s">
        <v>108</v>
      </c>
      <c r="C125" s="220">
        <v>108</v>
      </c>
      <c r="D125" s="170">
        <v>42</v>
      </c>
      <c r="E125" s="170">
        <v>150</v>
      </c>
      <c r="F125" s="170">
        <v>7</v>
      </c>
      <c r="G125" s="170">
        <v>43</v>
      </c>
      <c r="H125" s="170">
        <v>0</v>
      </c>
      <c r="I125" s="170">
        <v>71</v>
      </c>
      <c r="J125" s="170">
        <v>1</v>
      </c>
      <c r="K125" s="170">
        <v>3</v>
      </c>
      <c r="L125" s="170">
        <v>0</v>
      </c>
      <c r="M125" s="174">
        <f t="shared" si="12"/>
        <v>271</v>
      </c>
    </row>
    <row r="126" spans="1:13" ht="12.75" customHeight="1">
      <c r="A126" s="743"/>
      <c r="B126" s="217" t="s">
        <v>109</v>
      </c>
      <c r="C126" s="220">
        <v>327</v>
      </c>
      <c r="D126" s="170">
        <v>178</v>
      </c>
      <c r="E126" s="170">
        <v>505</v>
      </c>
      <c r="F126" s="170">
        <v>35</v>
      </c>
      <c r="G126" s="170">
        <v>220</v>
      </c>
      <c r="H126" s="170">
        <v>0</v>
      </c>
      <c r="I126" s="170">
        <v>603</v>
      </c>
      <c r="J126" s="170">
        <v>2</v>
      </c>
      <c r="K126" s="170">
        <v>7</v>
      </c>
      <c r="L126" s="170">
        <v>0</v>
      </c>
      <c r="M126" s="174">
        <f t="shared" si="12"/>
        <v>1363</v>
      </c>
    </row>
    <row r="127" spans="1:13" ht="12.75" customHeight="1">
      <c r="A127" s="743"/>
      <c r="B127" s="217" t="s">
        <v>110</v>
      </c>
      <c r="C127" s="220">
        <v>225</v>
      </c>
      <c r="D127" s="170">
        <v>225</v>
      </c>
      <c r="E127" s="170">
        <v>450</v>
      </c>
      <c r="F127" s="170">
        <v>34</v>
      </c>
      <c r="G127" s="170">
        <v>182</v>
      </c>
      <c r="H127" s="170">
        <v>0</v>
      </c>
      <c r="I127" s="170">
        <v>0</v>
      </c>
      <c r="J127" s="170">
        <v>2</v>
      </c>
      <c r="K127" s="170">
        <v>3</v>
      </c>
      <c r="L127" s="170">
        <v>0</v>
      </c>
      <c r="M127" s="174">
        <f t="shared" si="12"/>
        <v>666</v>
      </c>
    </row>
    <row r="128" spans="1:13" ht="12.75" customHeight="1">
      <c r="A128" s="743"/>
      <c r="B128" s="217" t="s">
        <v>111</v>
      </c>
      <c r="C128" s="220">
        <v>487</v>
      </c>
      <c r="D128" s="170">
        <v>361</v>
      </c>
      <c r="E128" s="170">
        <v>848</v>
      </c>
      <c r="F128" s="170">
        <v>44</v>
      </c>
      <c r="G128" s="170">
        <v>306</v>
      </c>
      <c r="H128" s="170">
        <v>0</v>
      </c>
      <c r="I128" s="170">
        <v>5</v>
      </c>
      <c r="J128" s="170">
        <v>3</v>
      </c>
      <c r="K128" s="170">
        <v>0</v>
      </c>
      <c r="L128" s="170">
        <v>0</v>
      </c>
      <c r="M128" s="174">
        <f t="shared" si="12"/>
        <v>1203</v>
      </c>
    </row>
    <row r="129" spans="1:13" ht="12.75" customHeight="1">
      <c r="A129" s="743"/>
      <c r="B129" s="217" t="s">
        <v>112</v>
      </c>
      <c r="C129" s="220">
        <v>870</v>
      </c>
      <c r="D129" s="170">
        <v>593</v>
      </c>
      <c r="E129" s="170">
        <v>1463</v>
      </c>
      <c r="F129" s="170">
        <v>171</v>
      </c>
      <c r="G129" s="170">
        <v>749</v>
      </c>
      <c r="H129" s="170">
        <v>9741</v>
      </c>
      <c r="I129" s="170">
        <v>18</v>
      </c>
      <c r="J129" s="170">
        <v>16</v>
      </c>
      <c r="K129" s="170">
        <v>15</v>
      </c>
      <c r="L129" s="170">
        <v>0</v>
      </c>
      <c r="M129" s="174">
        <f t="shared" si="12"/>
        <v>12142</v>
      </c>
    </row>
    <row r="130" spans="1:13" ht="12.75" customHeight="1">
      <c r="A130" s="743"/>
      <c r="B130" s="217" t="s">
        <v>113</v>
      </c>
      <c r="C130" s="220">
        <v>347</v>
      </c>
      <c r="D130" s="170">
        <v>237</v>
      </c>
      <c r="E130" s="170">
        <v>584</v>
      </c>
      <c r="F130" s="170">
        <v>49</v>
      </c>
      <c r="G130" s="170">
        <v>259</v>
      </c>
      <c r="H130" s="170">
        <v>2928</v>
      </c>
      <c r="I130" s="170">
        <v>6109</v>
      </c>
      <c r="J130" s="170">
        <v>4</v>
      </c>
      <c r="K130" s="170">
        <v>2</v>
      </c>
      <c r="L130" s="170">
        <v>0</v>
      </c>
      <c r="M130" s="174">
        <f t="shared" si="12"/>
        <v>9929</v>
      </c>
    </row>
    <row r="131" spans="1:13" ht="12.75" customHeight="1" thickBot="1">
      <c r="A131" s="750"/>
      <c r="B131" s="224" t="s">
        <v>83</v>
      </c>
      <c r="C131" s="225">
        <f>SUM(C114:C130)</f>
        <v>47720</v>
      </c>
      <c r="D131" s="175">
        <f>SUM(D114:D130)</f>
        <v>7434</v>
      </c>
      <c r="E131" s="175">
        <f>SUM(C131:D131)</f>
        <v>55154</v>
      </c>
      <c r="F131" s="175">
        <f aca="true" t="shared" si="13" ref="F131:L131">SUM(F114:F130)</f>
        <v>9545</v>
      </c>
      <c r="G131" s="175">
        <f t="shared" si="13"/>
        <v>37947</v>
      </c>
      <c r="H131" s="175">
        <f t="shared" si="13"/>
        <v>317253</v>
      </c>
      <c r="I131" s="175">
        <f t="shared" si="13"/>
        <v>157386</v>
      </c>
      <c r="J131" s="175">
        <f t="shared" si="13"/>
        <v>818</v>
      </c>
      <c r="K131" s="175">
        <f t="shared" si="13"/>
        <v>1028</v>
      </c>
      <c r="L131" s="175">
        <f t="shared" si="13"/>
        <v>1</v>
      </c>
      <c r="M131" s="176">
        <f>SUM(M114:M130)</f>
        <v>577285</v>
      </c>
    </row>
    <row r="132" spans="1:13" ht="14.25" customHeight="1" thickTop="1">
      <c r="A132" s="728"/>
      <c r="B132" s="728"/>
      <c r="C132" s="728"/>
      <c r="D132" s="728"/>
      <c r="E132" s="728"/>
      <c r="F132" s="728"/>
      <c r="G132" s="728"/>
      <c r="H132" s="728"/>
      <c r="I132" s="728"/>
      <c r="J132" s="728"/>
      <c r="K132" s="728"/>
      <c r="L132" s="728"/>
      <c r="M132" s="728"/>
    </row>
    <row r="133" spans="1:2" ht="14.25" customHeight="1">
      <c r="A133" s="178" t="s">
        <v>120</v>
      </c>
      <c r="B133" s="178"/>
    </row>
    <row r="134" spans="1:4" ht="14.25" customHeight="1">
      <c r="A134" s="741" t="s">
        <v>324</v>
      </c>
      <c r="B134" s="741"/>
      <c r="C134" s="741"/>
      <c r="D134" s="741"/>
    </row>
    <row r="135" spans="1:5" ht="14.25" customHeight="1">
      <c r="A135" s="169" t="s">
        <v>323</v>
      </c>
      <c r="B135" s="169"/>
      <c r="C135" s="169"/>
      <c r="D135" s="169"/>
      <c r="E135" s="169"/>
    </row>
    <row r="136" spans="1:5" ht="14.25" customHeight="1">
      <c r="A136" s="761" t="s">
        <v>214</v>
      </c>
      <c r="B136" s="761"/>
      <c r="C136" s="761"/>
      <c r="D136" s="761"/>
      <c r="E136" s="761"/>
    </row>
    <row r="137" spans="5:13" ht="12.75" customHeight="1">
      <c r="E137" s="211"/>
      <c r="F137" s="211"/>
      <c r="G137" s="211"/>
      <c r="H137" s="211"/>
      <c r="I137" s="211"/>
      <c r="J137" s="211"/>
      <c r="K137" s="211"/>
      <c r="L137" s="211"/>
      <c r="M137" s="211"/>
    </row>
    <row r="138" spans="2:13" ht="12" customHeight="1">
      <c r="B138" s="212"/>
      <c r="C138" s="212"/>
      <c r="D138" s="212"/>
      <c r="E138" s="212"/>
      <c r="F138" s="212"/>
      <c r="G138" s="212"/>
      <c r="H138" s="212"/>
      <c r="I138" s="212"/>
      <c r="J138" s="212"/>
      <c r="K138" s="212"/>
      <c r="L138" s="212"/>
      <c r="M138" s="212"/>
    </row>
    <row r="139" ht="14.25" customHeight="1"/>
    <row r="140" spans="2:4" ht="15" customHeight="1">
      <c r="B140" s="127"/>
      <c r="C140" s="127"/>
      <c r="D140" s="127"/>
    </row>
    <row r="141" ht="15" customHeight="1"/>
    <row r="142" spans="4:5" ht="20.25" customHeight="1">
      <c r="D142" s="760" t="s">
        <v>34</v>
      </c>
      <c r="E142" s="760"/>
    </row>
    <row r="143" ht="18" customHeight="1"/>
  </sheetData>
  <sheetProtection/>
  <mergeCells count="25">
    <mergeCell ref="D142:E142"/>
    <mergeCell ref="K4:K5"/>
    <mergeCell ref="L4:L5"/>
    <mergeCell ref="C4:D4"/>
    <mergeCell ref="E4:E5"/>
    <mergeCell ref="A136:E136"/>
    <mergeCell ref="A78:A95"/>
    <mergeCell ref="F4:F5"/>
    <mergeCell ref="I4:I5"/>
    <mergeCell ref="A3:M3"/>
    <mergeCell ref="H4:H5"/>
    <mergeCell ref="A60:A77"/>
    <mergeCell ref="B4:B5"/>
    <mergeCell ref="A96:A113"/>
    <mergeCell ref="A132:M132"/>
    <mergeCell ref="A2:M2"/>
    <mergeCell ref="M4:M5"/>
    <mergeCell ref="A134:D134"/>
    <mergeCell ref="A6:A23"/>
    <mergeCell ref="A4:A5"/>
    <mergeCell ref="A24:A41"/>
    <mergeCell ref="A42:A59"/>
    <mergeCell ref="J4:J5"/>
    <mergeCell ref="A114:A131"/>
    <mergeCell ref="G4:G5"/>
  </mergeCells>
  <hyperlinks>
    <hyperlink ref="A1" r:id="rId1" display="http://kayham.erciyes.edu.tr/"/>
  </hyperlinks>
  <printOptions/>
  <pageMargins left="0.75" right="0.75" top="1" bottom="1" header="0.5" footer="0.5"/>
  <pageSetup horizontalDpi="600" verticalDpi="600" orientation="portrait" paperSize="9" r:id="rId3"/>
  <ignoredErrors>
    <ignoredError sqref="E23 E41" formula="1"/>
    <ignoredError sqref="M114" evalErro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47"/>
  <sheetViews>
    <sheetView zoomScalePageLayoutView="0" workbookViewId="0" topLeftCell="A1">
      <selection activeCell="A2" sqref="A2:V2"/>
    </sheetView>
  </sheetViews>
  <sheetFormatPr defaultColWidth="9.140625" defaultRowHeight="12.75"/>
  <cols>
    <col min="1" max="1" width="47.7109375" style="0" customWidth="1"/>
    <col min="2" max="2" width="16.00390625" style="0" customWidth="1"/>
    <col min="3" max="3" width="16.140625" style="0" customWidth="1"/>
    <col min="4" max="4" width="15.28125" style="0" customWidth="1"/>
    <col min="5" max="5" width="16.00390625" style="0" customWidth="1"/>
    <col min="6" max="6" width="15.28125" style="0" customWidth="1"/>
    <col min="7" max="7" width="16.00390625" style="0" customWidth="1"/>
    <col min="8" max="8" width="15.140625" style="0" customWidth="1"/>
    <col min="9" max="9" width="15.421875" style="0" customWidth="1"/>
    <col min="10" max="10" width="14.421875" style="0" customWidth="1"/>
    <col min="11" max="11" width="14.57421875" style="0" customWidth="1"/>
    <col min="12" max="12" width="14.7109375" style="0" customWidth="1"/>
    <col min="13" max="13" width="13.421875" style="0" customWidth="1"/>
    <col min="14" max="14" width="14.57421875" style="0" customWidth="1"/>
    <col min="15" max="15" width="14.421875" style="0" customWidth="1"/>
    <col min="16" max="16" width="13.421875" style="0" customWidth="1"/>
    <col min="17" max="17" width="14.7109375" style="0" customWidth="1"/>
    <col min="18" max="18" width="15.28125" style="0" customWidth="1"/>
    <col min="19" max="19" width="13.421875" style="0" customWidth="1"/>
    <col min="20" max="20" width="14.57421875" style="0" customWidth="1"/>
    <col min="21" max="21" width="14.140625" style="0" customWidth="1"/>
    <col min="22" max="22" width="13.00390625" style="0" customWidth="1"/>
  </cols>
  <sheetData>
    <row r="1" spans="1:22" s="162" customFormat="1" ht="15.75" customHeight="1" thickBot="1">
      <c r="A1" s="278" t="s">
        <v>41</v>
      </c>
      <c r="B1" s="161"/>
      <c r="C1" s="161"/>
      <c r="V1" s="191" t="s">
        <v>42</v>
      </c>
    </row>
    <row r="2" spans="1:22" ht="21" customHeight="1" thickBot="1" thickTop="1">
      <c r="A2" s="706" t="s">
        <v>239</v>
      </c>
      <c r="B2" s="707"/>
      <c r="C2" s="707"/>
      <c r="D2" s="707"/>
      <c r="E2" s="707"/>
      <c r="F2" s="707"/>
      <c r="G2" s="707"/>
      <c r="H2" s="707"/>
      <c r="I2" s="707"/>
      <c r="J2" s="707"/>
      <c r="K2" s="707"/>
      <c r="L2" s="707"/>
      <c r="M2" s="707"/>
      <c r="N2" s="707"/>
      <c r="O2" s="707"/>
      <c r="P2" s="707"/>
      <c r="Q2" s="707"/>
      <c r="R2" s="707"/>
      <c r="S2" s="707"/>
      <c r="T2" s="707"/>
      <c r="U2" s="707"/>
      <c r="V2" s="708"/>
    </row>
    <row r="3" spans="1:22" ht="30" customHeight="1" thickBot="1">
      <c r="A3" s="733" t="s">
        <v>331</v>
      </c>
      <c r="B3" s="734"/>
      <c r="C3" s="734"/>
      <c r="D3" s="734"/>
      <c r="E3" s="734"/>
      <c r="F3" s="734"/>
      <c r="G3" s="734"/>
      <c r="H3" s="734"/>
      <c r="I3" s="734"/>
      <c r="J3" s="734"/>
      <c r="K3" s="734"/>
      <c r="L3" s="734"/>
      <c r="M3" s="734"/>
      <c r="N3" s="734"/>
      <c r="O3" s="734"/>
      <c r="P3" s="734"/>
      <c r="Q3" s="734"/>
      <c r="R3" s="734"/>
      <c r="S3" s="734"/>
      <c r="T3" s="734"/>
      <c r="U3" s="734"/>
      <c r="V3" s="735"/>
    </row>
    <row r="4" spans="1:22" ht="31.5" customHeight="1" thickBot="1">
      <c r="A4" s="198"/>
      <c r="B4" s="724">
        <v>2009</v>
      </c>
      <c r="C4" s="725"/>
      <c r="D4" s="726"/>
      <c r="E4" s="724">
        <v>2010</v>
      </c>
      <c r="F4" s="725"/>
      <c r="G4" s="726"/>
      <c r="H4" s="724">
        <v>2011</v>
      </c>
      <c r="I4" s="725"/>
      <c r="J4" s="726"/>
      <c r="K4" s="724">
        <v>2012</v>
      </c>
      <c r="L4" s="725"/>
      <c r="M4" s="729"/>
      <c r="N4" s="730">
        <v>2013</v>
      </c>
      <c r="O4" s="731"/>
      <c r="P4" s="762"/>
      <c r="Q4" s="730">
        <v>2014</v>
      </c>
      <c r="R4" s="731"/>
      <c r="S4" s="763"/>
      <c r="T4" s="730">
        <v>2015</v>
      </c>
      <c r="U4" s="731"/>
      <c r="V4" s="732"/>
    </row>
    <row r="5" spans="1:22" ht="40.5" customHeight="1" thickBot="1">
      <c r="A5" s="267" t="s">
        <v>85</v>
      </c>
      <c r="B5" s="205" t="s">
        <v>121</v>
      </c>
      <c r="C5" s="206" t="s">
        <v>122</v>
      </c>
      <c r="D5" s="207" t="s">
        <v>123</v>
      </c>
      <c r="E5" s="205" t="s">
        <v>121</v>
      </c>
      <c r="F5" s="206" t="s">
        <v>122</v>
      </c>
      <c r="G5" s="207" t="s">
        <v>123</v>
      </c>
      <c r="H5" s="205" t="s">
        <v>121</v>
      </c>
      <c r="I5" s="206" t="s">
        <v>122</v>
      </c>
      <c r="J5" s="207" t="s">
        <v>123</v>
      </c>
      <c r="K5" s="205" t="s">
        <v>121</v>
      </c>
      <c r="L5" s="206" t="s">
        <v>122</v>
      </c>
      <c r="M5" s="468" t="s">
        <v>123</v>
      </c>
      <c r="N5" s="205" t="s">
        <v>121</v>
      </c>
      <c r="O5" s="206" t="s">
        <v>122</v>
      </c>
      <c r="P5" s="207" t="s">
        <v>123</v>
      </c>
      <c r="Q5" s="205" t="s">
        <v>121</v>
      </c>
      <c r="R5" s="206" t="s">
        <v>122</v>
      </c>
      <c r="S5" s="468" t="s">
        <v>123</v>
      </c>
      <c r="T5" s="205" t="s">
        <v>121</v>
      </c>
      <c r="U5" s="206" t="s">
        <v>122</v>
      </c>
      <c r="V5" s="208" t="s">
        <v>123</v>
      </c>
    </row>
    <row r="6" spans="1:22" ht="15.75" customHeight="1">
      <c r="A6" s="268" t="s">
        <v>124</v>
      </c>
      <c r="B6" s="228">
        <v>49051545.64</v>
      </c>
      <c r="C6" s="229">
        <v>26078541.27</v>
      </c>
      <c r="D6" s="230">
        <v>2040287.35</v>
      </c>
      <c r="E6" s="251">
        <v>59842021.9</v>
      </c>
      <c r="F6" s="229">
        <v>28864203.03</v>
      </c>
      <c r="G6" s="230">
        <v>2840482.18</v>
      </c>
      <c r="H6" s="231">
        <v>78395735.32000001</v>
      </c>
      <c r="I6" s="232">
        <v>38923715.8</v>
      </c>
      <c r="J6" s="261">
        <v>3002396.84</v>
      </c>
      <c r="K6" s="231">
        <v>76617228.76</v>
      </c>
      <c r="L6" s="232">
        <v>38755966.04</v>
      </c>
      <c r="M6" s="476">
        <v>4565787.43</v>
      </c>
      <c r="N6" s="231">
        <v>80436489.71000001</v>
      </c>
      <c r="O6" s="232">
        <v>37331873.239999995</v>
      </c>
      <c r="P6" s="261">
        <v>5750749.16</v>
      </c>
      <c r="Q6" s="231">
        <v>96449367.62000002</v>
      </c>
      <c r="R6" s="232">
        <v>37531508.03999999</v>
      </c>
      <c r="S6" s="476">
        <v>7318768.260000001</v>
      </c>
      <c r="T6" s="231">
        <v>118961976.32</v>
      </c>
      <c r="U6" s="232">
        <v>44353941.29</v>
      </c>
      <c r="V6" s="233">
        <v>8947619.8</v>
      </c>
    </row>
    <row r="7" spans="1:22" ht="15.75" customHeight="1">
      <c r="A7" s="269" t="s">
        <v>125</v>
      </c>
      <c r="B7" s="234">
        <v>4006515.09</v>
      </c>
      <c r="C7" s="235">
        <v>2203322.26</v>
      </c>
      <c r="D7" s="236">
        <v>41815.21</v>
      </c>
      <c r="E7" s="252">
        <v>4056397.81</v>
      </c>
      <c r="F7" s="235">
        <v>1954361.91</v>
      </c>
      <c r="G7" s="236">
        <v>47097.77</v>
      </c>
      <c r="H7" s="238">
        <v>5380948.88</v>
      </c>
      <c r="I7" s="239">
        <v>3513490.83</v>
      </c>
      <c r="J7" s="262">
        <v>8242.54</v>
      </c>
      <c r="K7" s="238">
        <v>4220821.65</v>
      </c>
      <c r="L7" s="239">
        <v>2330554.88</v>
      </c>
      <c r="M7" s="477">
        <v>32475.88</v>
      </c>
      <c r="N7" s="238">
        <v>4084041.1999999997</v>
      </c>
      <c r="O7" s="239">
        <v>1932215.96</v>
      </c>
      <c r="P7" s="262">
        <v>8748.64</v>
      </c>
      <c r="Q7" s="238">
        <v>4165448.4699999997</v>
      </c>
      <c r="R7" s="239">
        <v>1851709.72</v>
      </c>
      <c r="S7" s="477">
        <v>7358.27</v>
      </c>
      <c r="T7" s="238">
        <v>7254790.36</v>
      </c>
      <c r="U7" s="239">
        <v>4739931.15</v>
      </c>
      <c r="V7" s="240">
        <v>21826.13</v>
      </c>
    </row>
    <row r="8" spans="1:22" ht="15.75" customHeight="1">
      <c r="A8" s="270" t="s">
        <v>126</v>
      </c>
      <c r="B8" s="234">
        <v>395317087.23</v>
      </c>
      <c r="C8" s="235">
        <v>352357026.2700001</v>
      </c>
      <c r="D8" s="236">
        <v>89168126.32000001</v>
      </c>
      <c r="E8" s="252">
        <v>456019465.8400001</v>
      </c>
      <c r="F8" s="235">
        <v>400066948.62999994</v>
      </c>
      <c r="G8" s="236">
        <v>106719303.37</v>
      </c>
      <c r="H8" s="238">
        <v>531731330.19000006</v>
      </c>
      <c r="I8" s="239">
        <v>481029757.5</v>
      </c>
      <c r="J8" s="262">
        <v>129269865.83000001</v>
      </c>
      <c r="K8" s="238">
        <v>597703479.6</v>
      </c>
      <c r="L8" s="239">
        <v>543427257.79</v>
      </c>
      <c r="M8" s="477">
        <v>149889047.48000002</v>
      </c>
      <c r="N8" s="238">
        <v>685483410.4200001</v>
      </c>
      <c r="O8" s="239">
        <v>625234634.9399999</v>
      </c>
      <c r="P8" s="262">
        <v>179279754.91999996</v>
      </c>
      <c r="Q8" s="238">
        <v>811506843.92</v>
      </c>
      <c r="R8" s="239">
        <v>730078740.4100003</v>
      </c>
      <c r="S8" s="477">
        <v>210125886.3</v>
      </c>
      <c r="T8" s="238">
        <v>929308820.9000003</v>
      </c>
      <c r="U8" s="239">
        <v>834158995.31</v>
      </c>
      <c r="V8" s="240">
        <v>243994725.85999998</v>
      </c>
    </row>
    <row r="9" spans="1:22" ht="15.75" customHeight="1">
      <c r="A9" s="270" t="s">
        <v>127</v>
      </c>
      <c r="B9" s="234">
        <v>27942688.87</v>
      </c>
      <c r="C9" s="235">
        <v>20390871.59</v>
      </c>
      <c r="D9" s="236">
        <v>479361.84</v>
      </c>
      <c r="E9" s="252">
        <v>30960934.01</v>
      </c>
      <c r="F9" s="235">
        <v>20945787.78</v>
      </c>
      <c r="G9" s="236">
        <v>123791.51</v>
      </c>
      <c r="H9" s="238">
        <v>33592363.800000004</v>
      </c>
      <c r="I9" s="239">
        <v>23740800.569999997</v>
      </c>
      <c r="J9" s="262">
        <v>84569.09</v>
      </c>
      <c r="K9" s="238">
        <v>33938037.05</v>
      </c>
      <c r="L9" s="239">
        <v>22832724.99</v>
      </c>
      <c r="M9" s="477">
        <v>562359.41</v>
      </c>
      <c r="N9" s="238">
        <v>39681401.39999999</v>
      </c>
      <c r="O9" s="239">
        <v>25350044.190000005</v>
      </c>
      <c r="P9" s="262">
        <v>934985.1599999999</v>
      </c>
      <c r="Q9" s="238">
        <v>44855575.02000001</v>
      </c>
      <c r="R9" s="239">
        <v>29459618.72</v>
      </c>
      <c r="S9" s="477">
        <v>374193.72</v>
      </c>
      <c r="T9" s="238">
        <v>46937098.86000001</v>
      </c>
      <c r="U9" s="239">
        <v>42177626.65</v>
      </c>
      <c r="V9" s="240">
        <v>1400089.61</v>
      </c>
    </row>
    <row r="10" spans="1:22" ht="15.75" customHeight="1">
      <c r="A10" s="270" t="s">
        <v>128</v>
      </c>
      <c r="B10" s="234">
        <v>31027017.060000002</v>
      </c>
      <c r="C10" s="235">
        <v>10258848.370000001</v>
      </c>
      <c r="D10" s="236">
        <v>10495179.9</v>
      </c>
      <c r="E10" s="252">
        <v>39830388.57</v>
      </c>
      <c r="F10" s="235">
        <v>11034320.97</v>
      </c>
      <c r="G10" s="236">
        <v>7148353.740000001</v>
      </c>
      <c r="H10" s="238">
        <v>96400324.92</v>
      </c>
      <c r="I10" s="239">
        <v>42143947.64999999</v>
      </c>
      <c r="J10" s="262">
        <v>7376018.079999999</v>
      </c>
      <c r="K10" s="238">
        <v>69342254.94</v>
      </c>
      <c r="L10" s="239">
        <v>29267390.659999996</v>
      </c>
      <c r="M10" s="477">
        <v>8743750.040000001</v>
      </c>
      <c r="N10" s="238">
        <v>63743062.980000004</v>
      </c>
      <c r="O10" s="239">
        <v>21873043.539999995</v>
      </c>
      <c r="P10" s="262">
        <v>11711163.83</v>
      </c>
      <c r="Q10" s="238">
        <v>80054895.14</v>
      </c>
      <c r="R10" s="239">
        <v>22088435.26</v>
      </c>
      <c r="S10" s="477">
        <v>18762943.33</v>
      </c>
      <c r="T10" s="238">
        <v>97536551.45000002</v>
      </c>
      <c r="U10" s="239">
        <v>28358626.189999998</v>
      </c>
      <c r="V10" s="240">
        <v>21222896.029999997</v>
      </c>
    </row>
    <row r="11" spans="1:22" ht="15.75" customHeight="1">
      <c r="A11" s="270" t="s">
        <v>129</v>
      </c>
      <c r="B11" s="234">
        <v>727554.33</v>
      </c>
      <c r="C11" s="235">
        <v>30858.13</v>
      </c>
      <c r="D11" s="236">
        <v>2596.6</v>
      </c>
      <c r="E11" s="252">
        <v>884186.13</v>
      </c>
      <c r="F11" s="235">
        <v>16509.76</v>
      </c>
      <c r="G11" s="236">
        <v>4522.81</v>
      </c>
      <c r="H11" s="238">
        <v>835154.13</v>
      </c>
      <c r="I11" s="239">
        <v>303820.44</v>
      </c>
      <c r="J11" s="262">
        <v>1137847.92</v>
      </c>
      <c r="K11" s="238">
        <v>164685.39</v>
      </c>
      <c r="L11" s="239">
        <v>95251.26</v>
      </c>
      <c r="M11" s="477">
        <v>1233.86</v>
      </c>
      <c r="N11" s="238">
        <v>87842.55</v>
      </c>
      <c r="O11" s="239">
        <v>18910.77</v>
      </c>
      <c r="P11" s="262">
        <v>27447.83</v>
      </c>
      <c r="Q11" s="238">
        <v>68757.78</v>
      </c>
      <c r="R11" s="239">
        <v>0</v>
      </c>
      <c r="S11" s="477">
        <v>138.43</v>
      </c>
      <c r="T11" s="238">
        <v>135687.56</v>
      </c>
      <c r="U11" s="239">
        <v>7150</v>
      </c>
      <c r="V11" s="240">
        <v>422306.01</v>
      </c>
    </row>
    <row r="12" spans="1:22" ht="15.75" customHeight="1">
      <c r="A12" s="270" t="s">
        <v>130</v>
      </c>
      <c r="B12" s="234">
        <v>187687193.42999995</v>
      </c>
      <c r="C12" s="235">
        <v>177149103.45000002</v>
      </c>
      <c r="D12" s="236">
        <v>15346768.51</v>
      </c>
      <c r="E12" s="252">
        <v>233174034.56999996</v>
      </c>
      <c r="F12" s="235">
        <v>221432829.70000002</v>
      </c>
      <c r="G12" s="236">
        <v>7466516.779999999</v>
      </c>
      <c r="H12" s="238">
        <v>264129734.56</v>
      </c>
      <c r="I12" s="239">
        <v>248720366.69400004</v>
      </c>
      <c r="J12" s="262">
        <v>5490982.390000001</v>
      </c>
      <c r="K12" s="238">
        <v>298391340.42</v>
      </c>
      <c r="L12" s="239">
        <v>281603399.45</v>
      </c>
      <c r="M12" s="477">
        <v>17371013.45</v>
      </c>
      <c r="N12" s="238">
        <v>318176980.47999996</v>
      </c>
      <c r="O12" s="239">
        <v>299339852.64</v>
      </c>
      <c r="P12" s="262">
        <v>8150109.659999999</v>
      </c>
      <c r="Q12" s="238">
        <v>368740110.53</v>
      </c>
      <c r="R12" s="239">
        <v>336317120.9</v>
      </c>
      <c r="S12" s="477">
        <v>11627093.81</v>
      </c>
      <c r="T12" s="238">
        <v>414312693.85</v>
      </c>
      <c r="U12" s="239">
        <v>379782567.5299999</v>
      </c>
      <c r="V12" s="240">
        <v>22977707.220000003</v>
      </c>
    </row>
    <row r="13" spans="1:22" ht="15.75" customHeight="1">
      <c r="A13" s="270" t="s">
        <v>131</v>
      </c>
      <c r="B13" s="234">
        <v>867960.04</v>
      </c>
      <c r="C13" s="235">
        <v>770697.17</v>
      </c>
      <c r="D13" s="236">
        <v>2149.88</v>
      </c>
      <c r="E13" s="252">
        <v>462742.83</v>
      </c>
      <c r="F13" s="235">
        <v>381777.18</v>
      </c>
      <c r="G13" s="236">
        <v>93.92</v>
      </c>
      <c r="H13" s="238">
        <v>6563746.83</v>
      </c>
      <c r="I13" s="239">
        <v>1449233.96</v>
      </c>
      <c r="J13" s="262">
        <v>17571.79</v>
      </c>
      <c r="K13" s="238">
        <v>5500874.1899999995</v>
      </c>
      <c r="L13" s="239">
        <v>2493291.11</v>
      </c>
      <c r="M13" s="477">
        <v>423.84</v>
      </c>
      <c r="N13" s="238">
        <v>3634404.0900000003</v>
      </c>
      <c r="O13" s="239">
        <v>2661534.58</v>
      </c>
      <c r="P13" s="262">
        <v>0</v>
      </c>
      <c r="Q13" s="238">
        <v>2065729.3399999999</v>
      </c>
      <c r="R13" s="239">
        <v>1659112.2</v>
      </c>
      <c r="S13" s="477">
        <v>0</v>
      </c>
      <c r="T13" s="238">
        <v>2293542.24</v>
      </c>
      <c r="U13" s="239">
        <v>1232168.24</v>
      </c>
      <c r="V13" s="240">
        <v>181.58</v>
      </c>
    </row>
    <row r="14" spans="1:22" ht="15.75" customHeight="1">
      <c r="A14" s="270" t="s">
        <v>132</v>
      </c>
      <c r="B14" s="234">
        <v>108706403.66</v>
      </c>
      <c r="C14" s="235">
        <v>71648575.34</v>
      </c>
      <c r="D14" s="236">
        <v>1182031.19</v>
      </c>
      <c r="E14" s="252">
        <v>121157533.19999999</v>
      </c>
      <c r="F14" s="235">
        <v>80739040.36999999</v>
      </c>
      <c r="G14" s="236">
        <v>1177777.78</v>
      </c>
      <c r="H14" s="238">
        <v>133507979.44999999</v>
      </c>
      <c r="I14" s="239">
        <v>95750055.17999999</v>
      </c>
      <c r="J14" s="262">
        <v>509434.59</v>
      </c>
      <c r="K14" s="238">
        <v>147192361.97</v>
      </c>
      <c r="L14" s="239">
        <v>106240732.03999999</v>
      </c>
      <c r="M14" s="477">
        <v>551195.63</v>
      </c>
      <c r="N14" s="238">
        <v>161271061.09</v>
      </c>
      <c r="O14" s="239">
        <v>117275608.23</v>
      </c>
      <c r="P14" s="262">
        <v>443335.35000000003</v>
      </c>
      <c r="Q14" s="238">
        <v>176081949.67000002</v>
      </c>
      <c r="R14" s="239">
        <v>123780166.03</v>
      </c>
      <c r="S14" s="477">
        <v>350875.79000000004</v>
      </c>
      <c r="T14" s="238">
        <v>201076700.90000004</v>
      </c>
      <c r="U14" s="239">
        <v>138869673.22000003</v>
      </c>
      <c r="V14" s="240">
        <v>382256.62</v>
      </c>
    </row>
    <row r="15" spans="1:22" ht="15.75" customHeight="1">
      <c r="A15" s="270" t="s">
        <v>133</v>
      </c>
      <c r="B15" s="234">
        <v>349608516.86</v>
      </c>
      <c r="C15" s="235">
        <v>266702499.23999998</v>
      </c>
      <c r="D15" s="236">
        <v>148179036.93</v>
      </c>
      <c r="E15" s="252">
        <v>485599181.95000005</v>
      </c>
      <c r="F15" s="235">
        <v>360699271.10999995</v>
      </c>
      <c r="G15" s="236">
        <v>167846162.1</v>
      </c>
      <c r="H15" s="238">
        <v>626676956.8100001</v>
      </c>
      <c r="I15" s="239">
        <v>460396588.56000006</v>
      </c>
      <c r="J15" s="262">
        <v>241291542.54000002</v>
      </c>
      <c r="K15" s="238">
        <v>698451480.77</v>
      </c>
      <c r="L15" s="239">
        <v>526940459.49</v>
      </c>
      <c r="M15" s="477">
        <v>325943052.5</v>
      </c>
      <c r="N15" s="238">
        <v>788793088.1999999</v>
      </c>
      <c r="O15" s="239">
        <v>597223410.45</v>
      </c>
      <c r="P15" s="262">
        <v>338900709.76000005</v>
      </c>
      <c r="Q15" s="238">
        <v>850746107.4200001</v>
      </c>
      <c r="R15" s="239">
        <v>591004391.77</v>
      </c>
      <c r="S15" s="477">
        <v>385742222.83</v>
      </c>
      <c r="T15" s="238">
        <v>1023913864.66</v>
      </c>
      <c r="U15" s="239">
        <v>700882459.4199998</v>
      </c>
      <c r="V15" s="240">
        <v>422526865.04999995</v>
      </c>
    </row>
    <row r="16" spans="1:22" ht="15.75" customHeight="1">
      <c r="A16" s="270" t="s">
        <v>134</v>
      </c>
      <c r="B16" s="234">
        <v>11421303.75</v>
      </c>
      <c r="C16" s="235">
        <v>9126308.45</v>
      </c>
      <c r="D16" s="236">
        <v>86633.97</v>
      </c>
      <c r="E16" s="252">
        <v>10494960.97</v>
      </c>
      <c r="F16" s="235">
        <v>8462426.56</v>
      </c>
      <c r="G16" s="236">
        <v>5741233.4399999995</v>
      </c>
      <c r="H16" s="238">
        <v>10713912.85</v>
      </c>
      <c r="I16" s="239">
        <v>9419442.549999999</v>
      </c>
      <c r="J16" s="262">
        <v>20596602.52</v>
      </c>
      <c r="K16" s="238">
        <v>14789869.13</v>
      </c>
      <c r="L16" s="239">
        <v>13902064.19</v>
      </c>
      <c r="M16" s="477">
        <v>7187304.739999999</v>
      </c>
      <c r="N16" s="238">
        <v>16667766.200000001</v>
      </c>
      <c r="O16" s="239">
        <v>16375146.45</v>
      </c>
      <c r="P16" s="262">
        <v>25705806.23</v>
      </c>
      <c r="Q16" s="238">
        <v>17642882.37</v>
      </c>
      <c r="R16" s="239">
        <v>17350934.069999997</v>
      </c>
      <c r="S16" s="477">
        <v>27867505.279999997</v>
      </c>
      <c r="T16" s="238">
        <v>21999710.720000003</v>
      </c>
      <c r="U16" s="239">
        <v>21693756.71</v>
      </c>
      <c r="V16" s="240">
        <v>43853885.39</v>
      </c>
    </row>
    <row r="17" spans="1:22" ht="15.75" customHeight="1">
      <c r="A17" s="270" t="s">
        <v>135</v>
      </c>
      <c r="B17" s="234">
        <v>1663124.83</v>
      </c>
      <c r="C17" s="235">
        <v>178900.66</v>
      </c>
      <c r="D17" s="236">
        <v>11.82</v>
      </c>
      <c r="E17" s="252">
        <v>3747478.69</v>
      </c>
      <c r="F17" s="235">
        <v>1578561.35</v>
      </c>
      <c r="G17" s="236">
        <v>46713.11</v>
      </c>
      <c r="H17" s="238">
        <v>5187020.09</v>
      </c>
      <c r="I17" s="239">
        <v>1576635.33</v>
      </c>
      <c r="J17" s="262">
        <v>0</v>
      </c>
      <c r="K17" s="238">
        <v>7734083.6899999995</v>
      </c>
      <c r="L17" s="239">
        <v>2915653.72</v>
      </c>
      <c r="M17" s="477">
        <v>14479.07</v>
      </c>
      <c r="N17" s="238">
        <v>21396381.62</v>
      </c>
      <c r="O17" s="239">
        <v>13617529.769999998</v>
      </c>
      <c r="P17" s="262">
        <v>247371.82</v>
      </c>
      <c r="Q17" s="238">
        <v>14278345.1</v>
      </c>
      <c r="R17" s="239">
        <v>742425.4999999999</v>
      </c>
      <c r="S17" s="477">
        <v>44599.13</v>
      </c>
      <c r="T17" s="238">
        <v>29073938.51</v>
      </c>
      <c r="U17" s="239">
        <v>5406053.9</v>
      </c>
      <c r="V17" s="240">
        <v>238941.1</v>
      </c>
    </row>
    <row r="18" spans="1:22" ht="15.75" customHeight="1">
      <c r="A18" s="270" t="s">
        <v>136</v>
      </c>
      <c r="B18" s="234">
        <v>42988194.17000001</v>
      </c>
      <c r="C18" s="235">
        <v>42986811.190000005</v>
      </c>
      <c r="D18" s="236">
        <v>121776.1</v>
      </c>
      <c r="E18" s="252">
        <v>78383712.39</v>
      </c>
      <c r="F18" s="235">
        <v>78375994.86</v>
      </c>
      <c r="G18" s="236">
        <v>198817.28</v>
      </c>
      <c r="H18" s="238">
        <v>106731043.08</v>
      </c>
      <c r="I18" s="239">
        <v>106717869.00999999</v>
      </c>
      <c r="J18" s="262">
        <v>362453.72</v>
      </c>
      <c r="K18" s="238">
        <v>87562644.63</v>
      </c>
      <c r="L18" s="239">
        <v>87403832.03999999</v>
      </c>
      <c r="M18" s="477">
        <v>221200.85</v>
      </c>
      <c r="N18" s="238">
        <v>135595276.96</v>
      </c>
      <c r="O18" s="239">
        <v>135190423.99</v>
      </c>
      <c r="P18" s="262">
        <v>524854.95</v>
      </c>
      <c r="Q18" s="238">
        <v>149702200.92000002</v>
      </c>
      <c r="R18" s="239">
        <v>149684196.8</v>
      </c>
      <c r="S18" s="477">
        <v>617929.82</v>
      </c>
      <c r="T18" s="238">
        <v>197713223.75</v>
      </c>
      <c r="U18" s="239">
        <v>197460814.20000002</v>
      </c>
      <c r="V18" s="240">
        <v>398264.85</v>
      </c>
    </row>
    <row r="19" spans="1:22" ht="15.75" customHeight="1">
      <c r="A19" s="270" t="s">
        <v>137</v>
      </c>
      <c r="B19" s="234">
        <v>2954.03</v>
      </c>
      <c r="C19" s="235">
        <v>584.97</v>
      </c>
      <c r="D19" s="236">
        <v>0</v>
      </c>
      <c r="E19" s="252">
        <v>111747.17</v>
      </c>
      <c r="F19" s="235">
        <v>85997.88</v>
      </c>
      <c r="G19" s="236">
        <v>0</v>
      </c>
      <c r="H19" s="238">
        <v>101415.36</v>
      </c>
      <c r="I19" s="239">
        <v>80766.8</v>
      </c>
      <c r="J19" s="262">
        <v>0</v>
      </c>
      <c r="K19" s="238">
        <v>124643.74</v>
      </c>
      <c r="L19" s="239">
        <v>111692.46</v>
      </c>
      <c r="M19" s="477">
        <v>0</v>
      </c>
      <c r="N19" s="238">
        <v>33603.64</v>
      </c>
      <c r="O19" s="239">
        <v>28349.64</v>
      </c>
      <c r="P19" s="262">
        <v>0</v>
      </c>
      <c r="Q19" s="238">
        <v>21318.87</v>
      </c>
      <c r="R19" s="239">
        <v>17719.96</v>
      </c>
      <c r="S19" s="477">
        <v>0</v>
      </c>
      <c r="T19" s="238">
        <v>117379.44</v>
      </c>
      <c r="U19" s="239">
        <v>103358.23</v>
      </c>
      <c r="V19" s="240">
        <v>0</v>
      </c>
    </row>
    <row r="20" spans="1:22" ht="15.75" customHeight="1">
      <c r="A20" s="270" t="s">
        <v>138</v>
      </c>
      <c r="B20" s="234">
        <v>0</v>
      </c>
      <c r="C20" s="235">
        <v>0</v>
      </c>
      <c r="D20" s="236">
        <v>0</v>
      </c>
      <c r="E20" s="252">
        <v>0</v>
      </c>
      <c r="F20" s="235">
        <v>0</v>
      </c>
      <c r="G20" s="236">
        <v>0</v>
      </c>
      <c r="H20" s="238">
        <v>0</v>
      </c>
      <c r="I20" s="239">
        <v>0</v>
      </c>
      <c r="J20" s="262">
        <v>0</v>
      </c>
      <c r="K20" s="238">
        <v>0</v>
      </c>
      <c r="L20" s="239">
        <v>0</v>
      </c>
      <c r="M20" s="477">
        <v>0</v>
      </c>
      <c r="N20" s="238">
        <v>646</v>
      </c>
      <c r="O20" s="239">
        <v>646</v>
      </c>
      <c r="P20" s="262">
        <v>0</v>
      </c>
      <c r="Q20" s="238">
        <v>1072836.91</v>
      </c>
      <c r="R20" s="239">
        <v>31753.69</v>
      </c>
      <c r="S20" s="477">
        <v>0</v>
      </c>
      <c r="T20" s="238">
        <v>4202681.36</v>
      </c>
      <c r="U20" s="239">
        <v>143320.52</v>
      </c>
      <c r="V20" s="240">
        <v>0</v>
      </c>
    </row>
    <row r="21" spans="1:22" ht="15.75" customHeight="1">
      <c r="A21" s="270" t="s">
        <v>139</v>
      </c>
      <c r="B21" s="234">
        <v>26</v>
      </c>
      <c r="C21" s="235">
        <v>0</v>
      </c>
      <c r="D21" s="236">
        <v>0</v>
      </c>
      <c r="E21" s="252">
        <v>194588.62</v>
      </c>
      <c r="F21" s="235">
        <v>194562.62</v>
      </c>
      <c r="G21" s="236">
        <v>0</v>
      </c>
      <c r="H21" s="238">
        <v>338808.73</v>
      </c>
      <c r="I21" s="239">
        <v>337657.73</v>
      </c>
      <c r="J21" s="262">
        <v>3450.96</v>
      </c>
      <c r="K21" s="238">
        <v>1027224.04</v>
      </c>
      <c r="L21" s="239">
        <v>1053328.67</v>
      </c>
      <c r="M21" s="477">
        <v>420.5</v>
      </c>
      <c r="N21" s="238">
        <v>1089122.21</v>
      </c>
      <c r="O21" s="239">
        <v>1087402.12</v>
      </c>
      <c r="P21" s="262">
        <v>1756.39</v>
      </c>
      <c r="Q21" s="238">
        <v>1139323.88</v>
      </c>
      <c r="R21" s="239">
        <v>1119209.39</v>
      </c>
      <c r="S21" s="477">
        <v>29676.42</v>
      </c>
      <c r="T21" s="238">
        <v>1145396.49</v>
      </c>
      <c r="U21" s="239">
        <v>1073004.37</v>
      </c>
      <c r="V21" s="240">
        <v>0</v>
      </c>
    </row>
    <row r="22" spans="1:22" ht="15.75" customHeight="1">
      <c r="A22" s="270" t="s">
        <v>140</v>
      </c>
      <c r="B22" s="234">
        <v>6400625.95</v>
      </c>
      <c r="C22" s="235">
        <v>2910679.55</v>
      </c>
      <c r="D22" s="236">
        <v>31285.52</v>
      </c>
      <c r="E22" s="252">
        <v>7595499.24</v>
      </c>
      <c r="F22" s="235">
        <v>4470492.63</v>
      </c>
      <c r="G22" s="236">
        <v>103438.65</v>
      </c>
      <c r="H22" s="238">
        <v>9966031.05</v>
      </c>
      <c r="I22" s="239">
        <v>5191705.41</v>
      </c>
      <c r="J22" s="262">
        <v>35979.8</v>
      </c>
      <c r="K22" s="238">
        <v>11865256.38</v>
      </c>
      <c r="L22" s="239">
        <v>6268399.93</v>
      </c>
      <c r="M22" s="477">
        <v>55034.83</v>
      </c>
      <c r="N22" s="238">
        <v>11371190.23</v>
      </c>
      <c r="O22" s="239">
        <v>5543107.010000001</v>
      </c>
      <c r="P22" s="262">
        <v>26887.03</v>
      </c>
      <c r="Q22" s="238">
        <v>14121451.02</v>
      </c>
      <c r="R22" s="239">
        <v>6804889.08</v>
      </c>
      <c r="S22" s="477">
        <v>304074.32</v>
      </c>
      <c r="T22" s="238">
        <v>15704139.1</v>
      </c>
      <c r="U22" s="239">
        <v>8910259.940000001</v>
      </c>
      <c r="V22" s="240">
        <v>261239.81</v>
      </c>
    </row>
    <row r="23" spans="1:22" ht="15.75" customHeight="1">
      <c r="A23" s="270" t="s">
        <v>215</v>
      </c>
      <c r="B23" s="254" t="s">
        <v>13</v>
      </c>
      <c r="C23" s="253" t="s">
        <v>13</v>
      </c>
      <c r="D23" s="255" t="s">
        <v>13</v>
      </c>
      <c r="E23" s="260" t="s">
        <v>13</v>
      </c>
      <c r="F23" s="253" t="s">
        <v>13</v>
      </c>
      <c r="G23" s="255" t="s">
        <v>13</v>
      </c>
      <c r="H23" s="238">
        <v>1885778.16</v>
      </c>
      <c r="I23" s="239">
        <v>1480034.72</v>
      </c>
      <c r="J23" s="262">
        <v>0</v>
      </c>
      <c r="K23" s="238">
        <v>2146037.2</v>
      </c>
      <c r="L23" s="239">
        <v>2092897.84</v>
      </c>
      <c r="M23" s="477">
        <v>0</v>
      </c>
      <c r="N23" s="238">
        <v>1441354.2</v>
      </c>
      <c r="O23" s="239">
        <v>1248190</v>
      </c>
      <c r="P23" s="262">
        <v>0</v>
      </c>
      <c r="Q23" s="238">
        <v>1308020.2</v>
      </c>
      <c r="R23" s="239">
        <v>1176770.03</v>
      </c>
      <c r="S23" s="477">
        <v>0</v>
      </c>
      <c r="T23" s="238">
        <v>1391357.2</v>
      </c>
      <c r="U23" s="239">
        <v>1241040.43</v>
      </c>
      <c r="V23" s="240">
        <v>0</v>
      </c>
    </row>
    <row r="24" spans="1:22" ht="15.75" customHeight="1">
      <c r="A24" s="270" t="s">
        <v>141</v>
      </c>
      <c r="B24" s="234">
        <v>35043001.68000001</v>
      </c>
      <c r="C24" s="235">
        <v>32472133.28</v>
      </c>
      <c r="D24" s="236">
        <v>36652.69</v>
      </c>
      <c r="E24" s="252">
        <v>28434108.819999997</v>
      </c>
      <c r="F24" s="235">
        <v>25864592.67</v>
      </c>
      <c r="G24" s="236">
        <v>21861.01</v>
      </c>
      <c r="H24" s="238">
        <v>35874014.26</v>
      </c>
      <c r="I24" s="239">
        <v>33369379.08</v>
      </c>
      <c r="J24" s="262">
        <v>119012.05</v>
      </c>
      <c r="K24" s="238">
        <v>16114845.85</v>
      </c>
      <c r="L24" s="239">
        <v>13564747.839999998</v>
      </c>
      <c r="M24" s="477">
        <v>9510.51</v>
      </c>
      <c r="N24" s="238">
        <v>12029941.749999998</v>
      </c>
      <c r="O24" s="239">
        <v>9336418.76</v>
      </c>
      <c r="P24" s="262">
        <v>303.5</v>
      </c>
      <c r="Q24" s="238">
        <v>11605272.889999999</v>
      </c>
      <c r="R24" s="239">
        <v>8508007.27</v>
      </c>
      <c r="S24" s="477">
        <v>2700.73</v>
      </c>
      <c r="T24" s="238">
        <v>13291892.799999999</v>
      </c>
      <c r="U24" s="239">
        <v>10469432.009999998</v>
      </c>
      <c r="V24" s="240">
        <v>4651.75</v>
      </c>
    </row>
    <row r="25" spans="1:22" ht="15.75" customHeight="1">
      <c r="A25" s="270" t="s">
        <v>142</v>
      </c>
      <c r="B25" s="234">
        <v>0</v>
      </c>
      <c r="C25" s="235">
        <v>0</v>
      </c>
      <c r="D25" s="236">
        <v>0</v>
      </c>
      <c r="E25" s="252">
        <v>0</v>
      </c>
      <c r="F25" s="235">
        <v>0</v>
      </c>
      <c r="G25" s="236">
        <v>0</v>
      </c>
      <c r="H25" s="238">
        <v>0</v>
      </c>
      <c r="I25" s="239">
        <v>0</v>
      </c>
      <c r="J25" s="262">
        <v>0</v>
      </c>
      <c r="K25" s="238">
        <v>0</v>
      </c>
      <c r="L25" s="239">
        <v>0</v>
      </c>
      <c r="M25" s="477">
        <v>0</v>
      </c>
      <c r="N25" s="238">
        <v>0</v>
      </c>
      <c r="O25" s="239">
        <v>0</v>
      </c>
      <c r="P25" s="262">
        <v>0</v>
      </c>
      <c r="Q25" s="238">
        <v>0</v>
      </c>
      <c r="R25" s="239">
        <v>0</v>
      </c>
      <c r="S25" s="477">
        <v>0</v>
      </c>
      <c r="T25" s="238">
        <v>0</v>
      </c>
      <c r="U25" s="239">
        <v>0</v>
      </c>
      <c r="V25" s="240">
        <v>0</v>
      </c>
    </row>
    <row r="26" spans="1:22" ht="15.75" customHeight="1">
      <c r="A26" s="270" t="s">
        <v>143</v>
      </c>
      <c r="B26" s="234">
        <v>28340.7</v>
      </c>
      <c r="C26" s="235">
        <v>24657.92</v>
      </c>
      <c r="D26" s="236">
        <v>0</v>
      </c>
      <c r="E26" s="252">
        <v>11977.41</v>
      </c>
      <c r="F26" s="235">
        <v>8294.63</v>
      </c>
      <c r="G26" s="236">
        <v>0</v>
      </c>
      <c r="H26" s="238">
        <v>17217.9</v>
      </c>
      <c r="I26" s="239">
        <v>13659.25</v>
      </c>
      <c r="J26" s="262">
        <v>0</v>
      </c>
      <c r="K26" s="238">
        <v>21402.42</v>
      </c>
      <c r="L26" s="239">
        <v>17843.77</v>
      </c>
      <c r="M26" s="477">
        <v>0</v>
      </c>
      <c r="N26" s="238">
        <v>20071.14</v>
      </c>
      <c r="O26" s="239">
        <v>20068.64</v>
      </c>
      <c r="P26" s="262">
        <v>0</v>
      </c>
      <c r="Q26" s="238">
        <v>28691.98</v>
      </c>
      <c r="R26" s="239">
        <v>28689.47</v>
      </c>
      <c r="S26" s="477">
        <v>0</v>
      </c>
      <c r="T26" s="238">
        <v>16466.97</v>
      </c>
      <c r="U26" s="239">
        <v>16089.47</v>
      </c>
      <c r="V26" s="240">
        <v>0</v>
      </c>
    </row>
    <row r="27" spans="1:22" ht="15.75" customHeight="1">
      <c r="A27" s="270" t="s">
        <v>250</v>
      </c>
      <c r="B27" s="234" t="s">
        <v>13</v>
      </c>
      <c r="C27" s="235" t="s">
        <v>13</v>
      </c>
      <c r="D27" s="236" t="s">
        <v>13</v>
      </c>
      <c r="E27" s="252">
        <v>0</v>
      </c>
      <c r="F27" s="235">
        <v>0</v>
      </c>
      <c r="G27" s="236">
        <v>0</v>
      </c>
      <c r="H27" s="234">
        <v>0</v>
      </c>
      <c r="I27" s="235">
        <v>0</v>
      </c>
      <c r="J27" s="236">
        <v>0</v>
      </c>
      <c r="K27" s="234">
        <v>0</v>
      </c>
      <c r="L27" s="235">
        <v>0</v>
      </c>
      <c r="M27" s="478">
        <v>0</v>
      </c>
      <c r="N27" s="234">
        <v>0</v>
      </c>
      <c r="O27" s="235">
        <v>0</v>
      </c>
      <c r="P27" s="236">
        <v>0</v>
      </c>
      <c r="Q27" s="234">
        <v>0</v>
      </c>
      <c r="R27" s="235">
        <v>0</v>
      </c>
      <c r="S27" s="478">
        <v>0</v>
      </c>
      <c r="T27" s="234">
        <v>0</v>
      </c>
      <c r="U27" s="235">
        <v>0</v>
      </c>
      <c r="V27" s="237">
        <v>0</v>
      </c>
    </row>
    <row r="28" spans="1:22" ht="15.75" customHeight="1">
      <c r="A28" s="270" t="s">
        <v>144</v>
      </c>
      <c r="B28" s="234">
        <v>43553844.93999999</v>
      </c>
      <c r="C28" s="235">
        <v>38997074.41</v>
      </c>
      <c r="D28" s="236">
        <v>744043.5</v>
      </c>
      <c r="E28" s="252">
        <v>49133907.900000006</v>
      </c>
      <c r="F28" s="235">
        <v>42881839.87</v>
      </c>
      <c r="G28" s="236">
        <v>116001.01</v>
      </c>
      <c r="H28" s="238">
        <v>68596607.35</v>
      </c>
      <c r="I28" s="239">
        <v>60442419.94000001</v>
      </c>
      <c r="J28" s="262">
        <v>567308.03</v>
      </c>
      <c r="K28" s="238">
        <v>72254347.58000001</v>
      </c>
      <c r="L28" s="239">
        <v>66640539.32</v>
      </c>
      <c r="M28" s="477">
        <v>199933.84</v>
      </c>
      <c r="N28" s="238">
        <v>87132585.74</v>
      </c>
      <c r="O28" s="239">
        <v>80088464.49</v>
      </c>
      <c r="P28" s="262">
        <v>339281.14999999997</v>
      </c>
      <c r="Q28" s="238">
        <v>97548465.58</v>
      </c>
      <c r="R28" s="239">
        <v>88865678.915</v>
      </c>
      <c r="S28" s="477">
        <v>274040.29</v>
      </c>
      <c r="T28" s="238">
        <v>106424274.6</v>
      </c>
      <c r="U28" s="239">
        <v>94631908.58</v>
      </c>
      <c r="V28" s="240">
        <v>642159.42</v>
      </c>
    </row>
    <row r="29" spans="1:22" ht="15.75" customHeight="1">
      <c r="A29" s="270" t="s">
        <v>216</v>
      </c>
      <c r="B29" s="234">
        <v>17456871.71</v>
      </c>
      <c r="C29" s="235">
        <v>9870617.350000003</v>
      </c>
      <c r="D29" s="236">
        <v>54752.61</v>
      </c>
      <c r="E29" s="252">
        <v>21819568.94</v>
      </c>
      <c r="F29" s="235">
        <v>11644995.749999998</v>
      </c>
      <c r="G29" s="236">
        <v>87385.7</v>
      </c>
      <c r="H29" s="238">
        <v>25306912.13</v>
      </c>
      <c r="I29" s="239">
        <v>14862695.840000004</v>
      </c>
      <c r="J29" s="262">
        <v>13417.05</v>
      </c>
      <c r="K29" s="238">
        <v>29115283.540000007</v>
      </c>
      <c r="L29" s="239">
        <v>16768720.239999998</v>
      </c>
      <c r="M29" s="477">
        <v>50288.99</v>
      </c>
      <c r="N29" s="238">
        <v>34638592.370000005</v>
      </c>
      <c r="O29" s="239">
        <v>19115646.429999996</v>
      </c>
      <c r="P29" s="262">
        <v>15531.909999999998</v>
      </c>
      <c r="Q29" s="238">
        <v>37947796.75000001</v>
      </c>
      <c r="R29" s="239">
        <v>19543765.369999997</v>
      </c>
      <c r="S29" s="477">
        <v>33343.84</v>
      </c>
      <c r="T29" s="238">
        <v>45342335.45</v>
      </c>
      <c r="U29" s="239">
        <v>23082920.729999993</v>
      </c>
      <c r="V29" s="240">
        <v>46650.17</v>
      </c>
    </row>
    <row r="30" spans="1:22" ht="15.75" customHeight="1">
      <c r="A30" s="270" t="s">
        <v>145</v>
      </c>
      <c r="B30" s="234">
        <v>1741893.61</v>
      </c>
      <c r="C30" s="235">
        <v>1738735.09</v>
      </c>
      <c r="D30" s="236">
        <v>1049.42</v>
      </c>
      <c r="E30" s="252">
        <v>1992766.7</v>
      </c>
      <c r="F30" s="235">
        <v>1989383.78</v>
      </c>
      <c r="G30" s="236">
        <v>3699.8</v>
      </c>
      <c r="H30" s="238">
        <v>2335399.52</v>
      </c>
      <c r="I30" s="239">
        <v>2331253.23</v>
      </c>
      <c r="J30" s="262">
        <v>2652.73</v>
      </c>
      <c r="K30" s="238">
        <v>2420109.73</v>
      </c>
      <c r="L30" s="239">
        <v>2415131.18</v>
      </c>
      <c r="M30" s="477">
        <v>5951.37</v>
      </c>
      <c r="N30" s="238">
        <v>3600245.1400000006</v>
      </c>
      <c r="O30" s="239">
        <v>3591364.0400000005</v>
      </c>
      <c r="P30" s="262">
        <v>4883.63</v>
      </c>
      <c r="Q30" s="238">
        <v>3483614.4</v>
      </c>
      <c r="R30" s="239">
        <v>3471572.8</v>
      </c>
      <c r="S30" s="477">
        <v>5831.6900000000005</v>
      </c>
      <c r="T30" s="238">
        <v>3720405.41</v>
      </c>
      <c r="U30" s="239">
        <v>3708292.73</v>
      </c>
      <c r="V30" s="240">
        <v>9605.84</v>
      </c>
    </row>
    <row r="31" spans="1:22" ht="15.75" customHeight="1">
      <c r="A31" s="270" t="s">
        <v>146</v>
      </c>
      <c r="B31" s="234">
        <v>177313.19</v>
      </c>
      <c r="C31" s="235">
        <v>175390.19</v>
      </c>
      <c r="D31" s="236">
        <v>0</v>
      </c>
      <c r="E31" s="252">
        <v>199772.37</v>
      </c>
      <c r="F31" s="235">
        <v>199772.37</v>
      </c>
      <c r="G31" s="236">
        <v>178.25</v>
      </c>
      <c r="H31" s="238">
        <v>219067.35</v>
      </c>
      <c r="I31" s="239">
        <v>219067.35</v>
      </c>
      <c r="J31" s="262">
        <v>157.9</v>
      </c>
      <c r="K31" s="238">
        <v>230631.09</v>
      </c>
      <c r="L31" s="239">
        <v>230588.43</v>
      </c>
      <c r="M31" s="477">
        <v>247</v>
      </c>
      <c r="N31" s="238">
        <v>303848.18</v>
      </c>
      <c r="O31" s="239">
        <v>303805.52</v>
      </c>
      <c r="P31" s="262">
        <v>0</v>
      </c>
      <c r="Q31" s="238">
        <v>382497.98</v>
      </c>
      <c r="R31" s="239">
        <v>382455.32</v>
      </c>
      <c r="S31" s="477">
        <v>0</v>
      </c>
      <c r="T31" s="238">
        <v>470665.58</v>
      </c>
      <c r="U31" s="239">
        <v>470622.92</v>
      </c>
      <c r="V31" s="240">
        <v>0</v>
      </c>
    </row>
    <row r="32" spans="1:22" ht="15.75" customHeight="1">
      <c r="A32" s="270" t="s">
        <v>147</v>
      </c>
      <c r="B32" s="234">
        <v>7529810.379999999</v>
      </c>
      <c r="C32" s="235">
        <v>1041337.59</v>
      </c>
      <c r="D32" s="236">
        <v>57841.02</v>
      </c>
      <c r="E32" s="252">
        <v>9128394.68</v>
      </c>
      <c r="F32" s="235">
        <v>1690973.5</v>
      </c>
      <c r="G32" s="236">
        <v>62912.14</v>
      </c>
      <c r="H32" s="238">
        <v>12198368.800000004</v>
      </c>
      <c r="I32" s="239">
        <v>2471488.64</v>
      </c>
      <c r="J32" s="262">
        <v>26070.75</v>
      </c>
      <c r="K32" s="238">
        <v>15164987.93</v>
      </c>
      <c r="L32" s="239">
        <v>2813238.58</v>
      </c>
      <c r="M32" s="477">
        <v>116427.58</v>
      </c>
      <c r="N32" s="238">
        <v>23985409.75</v>
      </c>
      <c r="O32" s="239">
        <v>5446572.579999999</v>
      </c>
      <c r="P32" s="262">
        <v>118227.40000000001</v>
      </c>
      <c r="Q32" s="238">
        <v>23702995.540000003</v>
      </c>
      <c r="R32" s="239">
        <v>4428784.7</v>
      </c>
      <c r="S32" s="477">
        <v>124898.58</v>
      </c>
      <c r="T32" s="238">
        <v>28250849.150000002</v>
      </c>
      <c r="U32" s="239">
        <v>5470940.89</v>
      </c>
      <c r="V32" s="240">
        <v>110852.21</v>
      </c>
    </row>
    <row r="33" spans="1:22" ht="15.75" customHeight="1">
      <c r="A33" s="270" t="s">
        <v>148</v>
      </c>
      <c r="B33" s="234">
        <v>6105627.659999999</v>
      </c>
      <c r="C33" s="235">
        <v>6029603.9399999995</v>
      </c>
      <c r="D33" s="236">
        <v>3427087</v>
      </c>
      <c r="E33" s="252">
        <v>4986542.88</v>
      </c>
      <c r="F33" s="235">
        <v>4891612.96</v>
      </c>
      <c r="G33" s="236">
        <v>430.02</v>
      </c>
      <c r="H33" s="238">
        <v>5583434.96</v>
      </c>
      <c r="I33" s="239">
        <v>5582340.159999999</v>
      </c>
      <c r="J33" s="262">
        <v>0</v>
      </c>
      <c r="K33" s="238">
        <v>5792102.780000001</v>
      </c>
      <c r="L33" s="239">
        <v>5785805.750000001</v>
      </c>
      <c r="M33" s="477">
        <v>2589.98</v>
      </c>
      <c r="N33" s="238">
        <v>8348899.300000001</v>
      </c>
      <c r="O33" s="239">
        <v>8333286.170000001</v>
      </c>
      <c r="P33" s="262">
        <v>575.26</v>
      </c>
      <c r="Q33" s="238">
        <v>9153273.429999998</v>
      </c>
      <c r="R33" s="239">
        <v>9079362.789999997</v>
      </c>
      <c r="S33" s="477">
        <v>1123.25</v>
      </c>
      <c r="T33" s="238">
        <v>9381823.79</v>
      </c>
      <c r="U33" s="239">
        <v>8625182.7</v>
      </c>
      <c r="V33" s="240">
        <v>481</v>
      </c>
    </row>
    <row r="34" spans="1:22" ht="15.75" customHeight="1">
      <c r="A34" s="270" t="s">
        <v>149</v>
      </c>
      <c r="B34" s="234">
        <v>0</v>
      </c>
      <c r="C34" s="235">
        <v>364</v>
      </c>
      <c r="D34" s="236">
        <v>0</v>
      </c>
      <c r="E34" s="252">
        <v>440</v>
      </c>
      <c r="F34" s="235">
        <v>440</v>
      </c>
      <c r="G34" s="236">
        <v>0</v>
      </c>
      <c r="H34" s="238">
        <v>59.38</v>
      </c>
      <c r="I34" s="239">
        <v>59.38</v>
      </c>
      <c r="J34" s="262">
        <v>0</v>
      </c>
      <c r="K34" s="238">
        <v>385004.53</v>
      </c>
      <c r="L34" s="239">
        <v>36435.53</v>
      </c>
      <c r="M34" s="477">
        <v>0</v>
      </c>
      <c r="N34" s="238">
        <v>435.46</v>
      </c>
      <c r="O34" s="239">
        <v>229.93</v>
      </c>
      <c r="P34" s="262">
        <v>0</v>
      </c>
      <c r="Q34" s="238">
        <v>216272.53</v>
      </c>
      <c r="R34" s="239">
        <v>2104.13</v>
      </c>
      <c r="S34" s="477">
        <v>0</v>
      </c>
      <c r="T34" s="238">
        <v>227384.26</v>
      </c>
      <c r="U34" s="239">
        <v>12239</v>
      </c>
      <c r="V34" s="240">
        <v>0</v>
      </c>
    </row>
    <row r="35" spans="1:22" ht="15.75" customHeight="1">
      <c r="A35" s="270" t="s">
        <v>150</v>
      </c>
      <c r="B35" s="234">
        <v>26346754.76</v>
      </c>
      <c r="C35" s="235">
        <v>25613867.57</v>
      </c>
      <c r="D35" s="236">
        <v>128393.78</v>
      </c>
      <c r="E35" s="252">
        <v>43452214.85</v>
      </c>
      <c r="F35" s="235">
        <v>42651731.06</v>
      </c>
      <c r="G35" s="236">
        <v>71836.31</v>
      </c>
      <c r="H35" s="238">
        <v>51587015.89000001</v>
      </c>
      <c r="I35" s="239">
        <v>50893220.46000001</v>
      </c>
      <c r="J35" s="262">
        <v>51168.64</v>
      </c>
      <c r="K35" s="238">
        <v>54363356.4</v>
      </c>
      <c r="L35" s="239">
        <v>53720581.239999995</v>
      </c>
      <c r="M35" s="477">
        <v>69055.18</v>
      </c>
      <c r="N35" s="238">
        <v>86384212.88999999</v>
      </c>
      <c r="O35" s="239">
        <v>85385138.22999999</v>
      </c>
      <c r="P35" s="262">
        <v>93365.31</v>
      </c>
      <c r="Q35" s="238">
        <v>114403005.25000001</v>
      </c>
      <c r="R35" s="239">
        <v>111784790.83999999</v>
      </c>
      <c r="S35" s="477">
        <v>208757.91</v>
      </c>
      <c r="T35" s="238">
        <v>151212935.33999997</v>
      </c>
      <c r="U35" s="239">
        <v>143738311.74</v>
      </c>
      <c r="V35" s="240">
        <v>368293.24</v>
      </c>
    </row>
    <row r="36" spans="1:22" ht="15.75" customHeight="1">
      <c r="A36" s="270" t="s">
        <v>151</v>
      </c>
      <c r="B36" s="234">
        <v>4696886.48</v>
      </c>
      <c r="C36" s="235">
        <v>4696778.98</v>
      </c>
      <c r="D36" s="236">
        <v>5124.6</v>
      </c>
      <c r="E36" s="252">
        <v>5403944.38</v>
      </c>
      <c r="F36" s="235">
        <v>5403836.88</v>
      </c>
      <c r="G36" s="236">
        <v>10795</v>
      </c>
      <c r="H36" s="238">
        <v>6073716.19</v>
      </c>
      <c r="I36" s="239">
        <v>6073608.69</v>
      </c>
      <c r="J36" s="262">
        <v>12564.8</v>
      </c>
      <c r="K36" s="238">
        <v>5506001.2</v>
      </c>
      <c r="L36" s="239">
        <v>5505893.7</v>
      </c>
      <c r="M36" s="477">
        <v>8832.5</v>
      </c>
      <c r="N36" s="238">
        <v>6913378.22</v>
      </c>
      <c r="O36" s="239">
        <v>6931149.62</v>
      </c>
      <c r="P36" s="262">
        <v>11688.9</v>
      </c>
      <c r="Q36" s="238">
        <v>6720146.5200000005</v>
      </c>
      <c r="R36" s="239">
        <v>6572990.5200000005</v>
      </c>
      <c r="S36" s="477">
        <v>9226.300000000001</v>
      </c>
      <c r="T36" s="238">
        <v>6481398.66</v>
      </c>
      <c r="U36" s="239">
        <v>6375861.96</v>
      </c>
      <c r="V36" s="240">
        <v>13865.2</v>
      </c>
    </row>
    <row r="37" spans="1:22" ht="15.75" customHeight="1">
      <c r="A37" s="270" t="s">
        <v>152</v>
      </c>
      <c r="B37" s="234">
        <v>0</v>
      </c>
      <c r="C37" s="235">
        <v>0</v>
      </c>
      <c r="D37" s="236">
        <v>0</v>
      </c>
      <c r="E37" s="252">
        <v>0</v>
      </c>
      <c r="F37" s="235">
        <v>0</v>
      </c>
      <c r="G37" s="236">
        <v>0</v>
      </c>
      <c r="H37" s="238">
        <v>0</v>
      </c>
      <c r="I37" s="239">
        <v>0</v>
      </c>
      <c r="J37" s="262">
        <v>0</v>
      </c>
      <c r="K37" s="238">
        <v>1399.9</v>
      </c>
      <c r="L37" s="239">
        <v>1399.9</v>
      </c>
      <c r="M37" s="477">
        <v>0</v>
      </c>
      <c r="N37" s="238">
        <v>176</v>
      </c>
      <c r="O37" s="239">
        <v>176</v>
      </c>
      <c r="P37" s="262">
        <v>0</v>
      </c>
      <c r="Q37" s="238">
        <v>725.9</v>
      </c>
      <c r="R37" s="239">
        <v>725.9</v>
      </c>
      <c r="S37" s="477">
        <v>0</v>
      </c>
      <c r="T37" s="238">
        <v>254.83</v>
      </c>
      <c r="U37" s="239">
        <v>254.83</v>
      </c>
      <c r="V37" s="240">
        <v>0</v>
      </c>
    </row>
    <row r="38" spans="1:22" ht="15.75" customHeight="1">
      <c r="A38" s="270" t="s">
        <v>153</v>
      </c>
      <c r="B38" s="234">
        <v>95816.63</v>
      </c>
      <c r="C38" s="235">
        <v>93178.13</v>
      </c>
      <c r="D38" s="236">
        <v>175.91</v>
      </c>
      <c r="E38" s="252">
        <v>133515.34</v>
      </c>
      <c r="F38" s="235">
        <v>124992.68</v>
      </c>
      <c r="G38" s="236">
        <v>536.35</v>
      </c>
      <c r="H38" s="238">
        <v>203184.75</v>
      </c>
      <c r="I38" s="239">
        <v>186285.29</v>
      </c>
      <c r="J38" s="262">
        <v>419.5</v>
      </c>
      <c r="K38" s="238">
        <v>279572.29</v>
      </c>
      <c r="L38" s="239">
        <v>260199.83</v>
      </c>
      <c r="M38" s="477">
        <v>455.13</v>
      </c>
      <c r="N38" s="238">
        <v>406577.3599999999</v>
      </c>
      <c r="O38" s="239">
        <v>332799.94000000006</v>
      </c>
      <c r="P38" s="262">
        <v>2246.78</v>
      </c>
      <c r="Q38" s="238">
        <v>458028.0099999999</v>
      </c>
      <c r="R38" s="239">
        <v>362777.93000000005</v>
      </c>
      <c r="S38" s="477">
        <v>2046.8</v>
      </c>
      <c r="T38" s="238">
        <v>559812.88</v>
      </c>
      <c r="U38" s="239">
        <v>434515.8</v>
      </c>
      <c r="V38" s="240">
        <v>4095.6</v>
      </c>
    </row>
    <row r="39" spans="1:22" s="554" customFormat="1" ht="15.75" customHeight="1">
      <c r="A39" s="550" t="s">
        <v>284</v>
      </c>
      <c r="B39" s="551">
        <v>0</v>
      </c>
      <c r="C39" s="552">
        <v>0</v>
      </c>
      <c r="D39" s="553">
        <v>0</v>
      </c>
      <c r="E39" s="551">
        <v>0</v>
      </c>
      <c r="F39" s="552">
        <v>0</v>
      </c>
      <c r="G39" s="553">
        <v>0</v>
      </c>
      <c r="H39" s="551">
        <v>0</v>
      </c>
      <c r="I39" s="552">
        <v>0</v>
      </c>
      <c r="J39" s="553">
        <v>0</v>
      </c>
      <c r="K39" s="551">
        <v>0</v>
      </c>
      <c r="L39" s="552">
        <v>0</v>
      </c>
      <c r="M39" s="553">
        <v>0</v>
      </c>
      <c r="N39" s="551">
        <v>0</v>
      </c>
      <c r="O39" s="552">
        <v>0</v>
      </c>
      <c r="P39" s="553">
        <v>0</v>
      </c>
      <c r="Q39" s="551">
        <v>158470.28</v>
      </c>
      <c r="R39" s="552">
        <v>79832.64</v>
      </c>
      <c r="S39" s="553">
        <v>0</v>
      </c>
      <c r="T39" s="551">
        <v>188576.26</v>
      </c>
      <c r="U39" s="552">
        <v>108454.12</v>
      </c>
      <c r="V39" s="555">
        <v>0</v>
      </c>
    </row>
    <row r="40" spans="1:22" ht="15.75" customHeight="1">
      <c r="A40" s="270" t="s">
        <v>217</v>
      </c>
      <c r="B40" s="234">
        <v>839.14</v>
      </c>
      <c r="C40" s="235">
        <v>1407.3</v>
      </c>
      <c r="D40" s="236">
        <v>0</v>
      </c>
      <c r="E40" s="252">
        <v>105.8</v>
      </c>
      <c r="F40" s="235">
        <v>1372.6</v>
      </c>
      <c r="G40" s="236">
        <v>0</v>
      </c>
      <c r="H40" s="238">
        <v>778.2</v>
      </c>
      <c r="I40" s="239">
        <v>778.2</v>
      </c>
      <c r="J40" s="262">
        <v>1231.28</v>
      </c>
      <c r="K40" s="238">
        <v>4981</v>
      </c>
      <c r="L40" s="239">
        <v>6377.6</v>
      </c>
      <c r="M40" s="477">
        <v>19264.89</v>
      </c>
      <c r="N40" s="238">
        <v>2174.7</v>
      </c>
      <c r="O40" s="239">
        <v>4123.7</v>
      </c>
      <c r="P40" s="262">
        <v>711.7</v>
      </c>
      <c r="Q40" s="238">
        <v>5209.1</v>
      </c>
      <c r="R40" s="239">
        <v>6534.1</v>
      </c>
      <c r="S40" s="477">
        <v>1368.9199999999998</v>
      </c>
      <c r="T40" s="238">
        <v>2867.3</v>
      </c>
      <c r="U40" s="239">
        <v>4242.3</v>
      </c>
      <c r="V40" s="240">
        <v>0</v>
      </c>
    </row>
    <row r="41" spans="1:22" ht="15.75" customHeight="1">
      <c r="A41" s="270" t="s">
        <v>154</v>
      </c>
      <c r="B41" s="234">
        <v>5922752.299999999</v>
      </c>
      <c r="C41" s="235">
        <v>5922252.649999999</v>
      </c>
      <c r="D41" s="236">
        <v>9949.3</v>
      </c>
      <c r="E41" s="252">
        <v>7815731.94</v>
      </c>
      <c r="F41" s="235">
        <v>7815628.140000001</v>
      </c>
      <c r="G41" s="236">
        <v>6310.85</v>
      </c>
      <c r="H41" s="238">
        <v>7573235.09</v>
      </c>
      <c r="I41" s="239">
        <v>7573235.09</v>
      </c>
      <c r="J41" s="262">
        <v>2682.2</v>
      </c>
      <c r="K41" s="238">
        <v>6064823.02</v>
      </c>
      <c r="L41" s="239">
        <v>6064823.02</v>
      </c>
      <c r="M41" s="477">
        <v>1801.5</v>
      </c>
      <c r="N41" s="238">
        <v>10667753.56</v>
      </c>
      <c r="O41" s="239">
        <v>10667753.56</v>
      </c>
      <c r="P41" s="262">
        <v>4283.9</v>
      </c>
      <c r="Q41" s="238">
        <v>10482038.6</v>
      </c>
      <c r="R41" s="239">
        <v>10481927.7</v>
      </c>
      <c r="S41" s="477">
        <v>6461.8</v>
      </c>
      <c r="T41" s="238">
        <v>13788893.23</v>
      </c>
      <c r="U41" s="239">
        <v>13789802.47</v>
      </c>
      <c r="V41" s="240">
        <v>15950.2</v>
      </c>
    </row>
    <row r="42" spans="1:22" ht="15.75" customHeight="1">
      <c r="A42" s="270" t="s">
        <v>155</v>
      </c>
      <c r="B42" s="234">
        <v>52491.32</v>
      </c>
      <c r="C42" s="235">
        <v>49205.23</v>
      </c>
      <c r="D42" s="236">
        <v>90</v>
      </c>
      <c r="E42" s="252">
        <v>42181.59</v>
      </c>
      <c r="F42" s="235">
        <v>39859.96</v>
      </c>
      <c r="G42" s="236">
        <v>60</v>
      </c>
      <c r="H42" s="238">
        <v>59775.83</v>
      </c>
      <c r="I42" s="239">
        <v>57425.76</v>
      </c>
      <c r="J42" s="262">
        <v>45</v>
      </c>
      <c r="K42" s="238">
        <v>35551.07</v>
      </c>
      <c r="L42" s="239">
        <v>33211.36</v>
      </c>
      <c r="M42" s="477">
        <v>15</v>
      </c>
      <c r="N42" s="238">
        <v>34737.82</v>
      </c>
      <c r="O42" s="239">
        <v>32893.11</v>
      </c>
      <c r="P42" s="262">
        <v>30</v>
      </c>
      <c r="Q42" s="238">
        <v>39991.51</v>
      </c>
      <c r="R42" s="239">
        <v>38156.99</v>
      </c>
      <c r="S42" s="477">
        <v>15</v>
      </c>
      <c r="T42" s="238">
        <v>50667.05</v>
      </c>
      <c r="U42" s="239">
        <v>39701.11</v>
      </c>
      <c r="V42" s="240">
        <v>15</v>
      </c>
    </row>
    <row r="43" spans="1:22" ht="15.75" customHeight="1">
      <c r="A43" s="270" t="s">
        <v>156</v>
      </c>
      <c r="B43" s="234">
        <v>408777.78</v>
      </c>
      <c r="C43" s="235">
        <v>408763.88</v>
      </c>
      <c r="D43" s="236">
        <v>86.6</v>
      </c>
      <c r="E43" s="252">
        <v>220764.36</v>
      </c>
      <c r="F43" s="235">
        <v>196708.86</v>
      </c>
      <c r="G43" s="236">
        <v>337.05</v>
      </c>
      <c r="H43" s="238">
        <v>930861.36</v>
      </c>
      <c r="I43" s="239">
        <v>930861.36</v>
      </c>
      <c r="J43" s="262">
        <v>1771.2</v>
      </c>
      <c r="K43" s="238">
        <v>1103514</v>
      </c>
      <c r="L43" s="239">
        <v>1103543.15</v>
      </c>
      <c r="M43" s="477">
        <v>6041.15</v>
      </c>
      <c r="N43" s="238">
        <v>554051.3899999999</v>
      </c>
      <c r="O43" s="239">
        <v>556430.5899999999</v>
      </c>
      <c r="P43" s="262">
        <v>7754.45</v>
      </c>
      <c r="Q43" s="238">
        <v>94064.07</v>
      </c>
      <c r="R43" s="239">
        <v>79127.02</v>
      </c>
      <c r="S43" s="477">
        <v>9345.66</v>
      </c>
      <c r="T43" s="238">
        <v>92335.53</v>
      </c>
      <c r="U43" s="239">
        <v>88732.98</v>
      </c>
      <c r="V43" s="240">
        <v>12205.24</v>
      </c>
    </row>
    <row r="44" spans="1:22" ht="15.75" customHeight="1">
      <c r="A44" s="270" t="s">
        <v>157</v>
      </c>
      <c r="B44" s="234">
        <v>765408.27</v>
      </c>
      <c r="C44" s="235">
        <v>765408.27</v>
      </c>
      <c r="D44" s="236">
        <v>3375.87</v>
      </c>
      <c r="E44" s="252">
        <v>465944.34</v>
      </c>
      <c r="F44" s="235">
        <v>466012.53</v>
      </c>
      <c r="G44" s="236">
        <v>6627.75</v>
      </c>
      <c r="H44" s="238">
        <v>254014.2</v>
      </c>
      <c r="I44" s="239">
        <v>254014.2</v>
      </c>
      <c r="J44" s="262">
        <v>3213.34</v>
      </c>
      <c r="K44" s="238">
        <v>209035.11</v>
      </c>
      <c r="L44" s="239">
        <v>209035.11</v>
      </c>
      <c r="M44" s="477">
        <v>17606.54</v>
      </c>
      <c r="N44" s="238">
        <v>335534.02</v>
      </c>
      <c r="O44" s="239">
        <v>335534.32</v>
      </c>
      <c r="P44" s="262">
        <v>1123.5</v>
      </c>
      <c r="Q44" s="238">
        <v>343237.32000000007</v>
      </c>
      <c r="R44" s="239">
        <v>343237.32000000007</v>
      </c>
      <c r="S44" s="477">
        <v>2803</v>
      </c>
      <c r="T44" s="238">
        <v>302031.4</v>
      </c>
      <c r="U44" s="239">
        <v>302031.4</v>
      </c>
      <c r="V44" s="240">
        <v>2372.45</v>
      </c>
    </row>
    <row r="45" spans="1:22" ht="15.75" customHeight="1">
      <c r="A45" s="270" t="s">
        <v>158</v>
      </c>
      <c r="B45" s="234">
        <v>6348.66</v>
      </c>
      <c r="C45" s="235">
        <v>317</v>
      </c>
      <c r="D45" s="236">
        <v>0</v>
      </c>
      <c r="E45" s="252">
        <v>429</v>
      </c>
      <c r="F45" s="235">
        <v>360</v>
      </c>
      <c r="G45" s="236">
        <v>0</v>
      </c>
      <c r="H45" s="238">
        <v>0</v>
      </c>
      <c r="I45" s="239">
        <v>0</v>
      </c>
      <c r="J45" s="262">
        <v>0</v>
      </c>
      <c r="K45" s="238">
        <v>0</v>
      </c>
      <c r="L45" s="239">
        <v>0</v>
      </c>
      <c r="M45" s="477">
        <v>0</v>
      </c>
      <c r="N45" s="238">
        <v>751.6</v>
      </c>
      <c r="O45" s="239">
        <v>751.6</v>
      </c>
      <c r="P45" s="262">
        <v>100</v>
      </c>
      <c r="Q45" s="238">
        <v>406</v>
      </c>
      <c r="R45" s="239">
        <v>1513.5</v>
      </c>
      <c r="S45" s="477">
        <v>0</v>
      </c>
      <c r="T45" s="238">
        <v>6497.5</v>
      </c>
      <c r="U45" s="239">
        <v>6497.5</v>
      </c>
      <c r="V45" s="240">
        <v>131.5</v>
      </c>
    </row>
    <row r="46" spans="1:22" ht="15.75" customHeight="1">
      <c r="A46" s="271" t="s">
        <v>159</v>
      </c>
      <c r="B46" s="234">
        <v>3886036.8</v>
      </c>
      <c r="C46" s="235">
        <v>2061817.62</v>
      </c>
      <c r="D46" s="236">
        <v>56108.19</v>
      </c>
      <c r="E46" s="252">
        <v>4893097.05</v>
      </c>
      <c r="F46" s="235">
        <v>2345233.8</v>
      </c>
      <c r="G46" s="236">
        <v>52813.19</v>
      </c>
      <c r="H46" s="238">
        <v>5222092.5</v>
      </c>
      <c r="I46" s="239">
        <v>2268292.14</v>
      </c>
      <c r="J46" s="262">
        <v>35332.56</v>
      </c>
      <c r="K46" s="238">
        <v>6886955.31</v>
      </c>
      <c r="L46" s="239">
        <v>3580960.81</v>
      </c>
      <c r="M46" s="477">
        <v>270245.05</v>
      </c>
      <c r="N46" s="238">
        <v>9495245.57</v>
      </c>
      <c r="O46" s="239">
        <v>5687930.5600000005</v>
      </c>
      <c r="P46" s="262">
        <v>137062.08000000002</v>
      </c>
      <c r="Q46" s="238">
        <v>10520730.41</v>
      </c>
      <c r="R46" s="239">
        <v>6232142.569999999</v>
      </c>
      <c r="S46" s="477">
        <v>276833.29000000004</v>
      </c>
      <c r="T46" s="238">
        <v>12340609.400000002</v>
      </c>
      <c r="U46" s="239">
        <v>8277511.45</v>
      </c>
      <c r="V46" s="240">
        <v>722535.02</v>
      </c>
    </row>
    <row r="47" spans="1:22" ht="15.75" customHeight="1">
      <c r="A47" s="271" t="s">
        <v>160</v>
      </c>
      <c r="B47" s="234">
        <v>849846.23</v>
      </c>
      <c r="C47" s="235">
        <v>28487.19</v>
      </c>
      <c r="D47" s="236">
        <v>2295.79</v>
      </c>
      <c r="E47" s="252">
        <v>834760.27</v>
      </c>
      <c r="F47" s="235">
        <v>24114.91</v>
      </c>
      <c r="G47" s="236">
        <v>6402.34</v>
      </c>
      <c r="H47" s="238">
        <v>712324.94</v>
      </c>
      <c r="I47" s="239">
        <v>13959.35</v>
      </c>
      <c r="J47" s="262">
        <v>4680.01</v>
      </c>
      <c r="K47" s="238">
        <v>705083.54</v>
      </c>
      <c r="L47" s="239">
        <v>22052.26</v>
      </c>
      <c r="M47" s="477">
        <v>5311.81</v>
      </c>
      <c r="N47" s="238">
        <v>686523.62</v>
      </c>
      <c r="O47" s="239">
        <v>4441.78</v>
      </c>
      <c r="P47" s="262">
        <v>484.25</v>
      </c>
      <c r="Q47" s="238">
        <v>652686.2300000001</v>
      </c>
      <c r="R47" s="239">
        <v>2638.11</v>
      </c>
      <c r="S47" s="477">
        <v>4</v>
      </c>
      <c r="T47" s="238">
        <v>659938.17</v>
      </c>
      <c r="U47" s="239">
        <v>1788.31</v>
      </c>
      <c r="V47" s="240">
        <v>46.64</v>
      </c>
    </row>
    <row r="48" spans="1:22" ht="15.75" customHeight="1">
      <c r="A48" s="271" t="s">
        <v>161</v>
      </c>
      <c r="B48" s="234">
        <v>14539919.860000001</v>
      </c>
      <c r="C48" s="235">
        <v>9199460.120000001</v>
      </c>
      <c r="D48" s="236">
        <v>0</v>
      </c>
      <c r="E48" s="252">
        <v>5525004.600000001</v>
      </c>
      <c r="F48" s="235">
        <v>5008392.35</v>
      </c>
      <c r="G48" s="236">
        <v>399.11</v>
      </c>
      <c r="H48" s="238">
        <v>516510.25</v>
      </c>
      <c r="I48" s="239">
        <v>163325.16</v>
      </c>
      <c r="J48" s="262">
        <v>0</v>
      </c>
      <c r="K48" s="238">
        <v>353185.09</v>
      </c>
      <c r="L48" s="239">
        <v>47312.45</v>
      </c>
      <c r="M48" s="477">
        <v>0</v>
      </c>
      <c r="N48" s="238">
        <v>306182.64</v>
      </c>
      <c r="O48" s="239">
        <v>22017.11</v>
      </c>
      <c r="P48" s="262">
        <v>0</v>
      </c>
      <c r="Q48" s="238">
        <v>284165.53</v>
      </c>
      <c r="R48" s="239">
        <v>6682.8099999999995</v>
      </c>
      <c r="S48" s="477">
        <v>0</v>
      </c>
      <c r="T48" s="238">
        <v>289846.58</v>
      </c>
      <c r="U48" s="239">
        <v>22464.48</v>
      </c>
      <c r="V48" s="240">
        <v>0</v>
      </c>
    </row>
    <row r="49" spans="1:22" ht="15.75" customHeight="1" thickBot="1">
      <c r="A49" s="272" t="s">
        <v>162</v>
      </c>
      <c r="B49" s="241">
        <v>109483.85</v>
      </c>
      <c r="C49" s="242">
        <v>3852.03</v>
      </c>
      <c r="D49" s="243">
        <v>75.53</v>
      </c>
      <c r="E49" s="454">
        <v>105645.38</v>
      </c>
      <c r="F49" s="242">
        <v>10890.89</v>
      </c>
      <c r="G49" s="243">
        <v>214.82</v>
      </c>
      <c r="H49" s="455">
        <v>90495.61</v>
      </c>
      <c r="I49" s="244">
        <v>1038.09</v>
      </c>
      <c r="J49" s="456">
        <v>144.11</v>
      </c>
      <c r="K49" s="455">
        <v>98485.42</v>
      </c>
      <c r="L49" s="244">
        <v>152.29</v>
      </c>
      <c r="M49" s="479">
        <v>14.44</v>
      </c>
      <c r="N49" s="455">
        <v>122183.87</v>
      </c>
      <c r="O49" s="244">
        <v>65</v>
      </c>
      <c r="P49" s="456">
        <v>12.15</v>
      </c>
      <c r="Q49" s="455">
        <v>122184.47</v>
      </c>
      <c r="R49" s="244">
        <v>195</v>
      </c>
      <c r="S49" s="479">
        <v>0</v>
      </c>
      <c r="T49" s="455">
        <v>122312.53</v>
      </c>
      <c r="U49" s="244">
        <v>546.95</v>
      </c>
      <c r="V49" s="245">
        <v>1</v>
      </c>
    </row>
    <row r="50" spans="1:22" ht="15.75" customHeight="1" thickBot="1">
      <c r="A50" s="273" t="s">
        <v>163</v>
      </c>
      <c r="B50" s="256">
        <f aca="true" t="shared" si="0" ref="B50:M50">SUM(B6:B49)</f>
        <v>1386736776.8900003</v>
      </c>
      <c r="C50" s="257">
        <f t="shared" si="0"/>
        <v>1121988337.6500003</v>
      </c>
      <c r="D50" s="258">
        <f t="shared" si="0"/>
        <v>271704162.95000005</v>
      </c>
      <c r="E50" s="256">
        <f t="shared" si="0"/>
        <v>1717115692.4900002</v>
      </c>
      <c r="F50" s="257">
        <f t="shared" si="0"/>
        <v>1372564126.5299997</v>
      </c>
      <c r="G50" s="258">
        <f t="shared" si="0"/>
        <v>299913105.14</v>
      </c>
      <c r="H50" s="256">
        <f t="shared" si="0"/>
        <v>2135493370.6699996</v>
      </c>
      <c r="I50" s="257">
        <f t="shared" si="0"/>
        <v>1708484295.394</v>
      </c>
      <c r="J50" s="258">
        <f t="shared" si="0"/>
        <v>410028829.75999993</v>
      </c>
      <c r="K50" s="256">
        <f t="shared" si="0"/>
        <v>2273882982.350001</v>
      </c>
      <c r="L50" s="257">
        <f t="shared" si="0"/>
        <v>1846563489.9199998</v>
      </c>
      <c r="M50" s="480">
        <f t="shared" si="0"/>
        <v>515922371.96999997</v>
      </c>
      <c r="N50" s="256">
        <f aca="true" t="shared" si="1" ref="N50:V50">SUM(N6:N49)</f>
        <v>2618956635.269998</v>
      </c>
      <c r="O50" s="257">
        <f t="shared" si="1"/>
        <v>2137528985.1999996</v>
      </c>
      <c r="P50" s="258">
        <f t="shared" si="1"/>
        <v>572451346.6</v>
      </c>
      <c r="Q50" s="256">
        <f>SUM(Q6:Q49)</f>
        <v>2962375134.46</v>
      </c>
      <c r="R50" s="257">
        <f>SUM(R6:R49)</f>
        <v>2321002395.2850003</v>
      </c>
      <c r="S50" s="480">
        <f>SUM(S6:S49)</f>
        <v>664132066.7699999</v>
      </c>
      <c r="T50" s="256">
        <f t="shared" si="1"/>
        <v>3506304628.340001</v>
      </c>
      <c r="U50" s="257">
        <f t="shared" si="1"/>
        <v>2730273093.7299995</v>
      </c>
      <c r="V50" s="259">
        <f t="shared" si="1"/>
        <v>768602716.5400001</v>
      </c>
    </row>
    <row r="51" spans="1:22" ht="15.75" customHeight="1">
      <c r="A51" s="270" t="s">
        <v>164</v>
      </c>
      <c r="B51" s="228">
        <v>31845</v>
      </c>
      <c r="C51" s="229">
        <v>31845</v>
      </c>
      <c r="D51" s="230">
        <v>50</v>
      </c>
      <c r="E51" s="228">
        <v>9569</v>
      </c>
      <c r="F51" s="229">
        <v>7684</v>
      </c>
      <c r="G51" s="230">
        <v>0</v>
      </c>
      <c r="H51" s="231">
        <v>350</v>
      </c>
      <c r="I51" s="232">
        <v>0</v>
      </c>
      <c r="J51" s="261">
        <v>0</v>
      </c>
      <c r="K51" s="231">
        <v>350</v>
      </c>
      <c r="L51" s="232">
        <v>0</v>
      </c>
      <c r="M51" s="476">
        <v>0</v>
      </c>
      <c r="N51" s="231">
        <v>350</v>
      </c>
      <c r="O51" s="232">
        <v>0</v>
      </c>
      <c r="P51" s="261">
        <v>0</v>
      </c>
      <c r="Q51" s="231">
        <v>350</v>
      </c>
      <c r="R51" s="232">
        <v>0</v>
      </c>
      <c r="S51" s="476">
        <v>0</v>
      </c>
      <c r="T51" s="231">
        <v>124855.5</v>
      </c>
      <c r="U51" s="232">
        <v>78583.5</v>
      </c>
      <c r="V51" s="233">
        <v>0</v>
      </c>
    </row>
    <row r="52" spans="1:22" ht="15.75" customHeight="1">
      <c r="A52" s="270" t="s">
        <v>165</v>
      </c>
      <c r="B52" s="234">
        <v>4827787.72</v>
      </c>
      <c r="C52" s="235">
        <v>4715176.29</v>
      </c>
      <c r="D52" s="236">
        <v>0</v>
      </c>
      <c r="E52" s="234">
        <v>4829797.48</v>
      </c>
      <c r="F52" s="235">
        <v>4814574.85</v>
      </c>
      <c r="G52" s="236">
        <v>0</v>
      </c>
      <c r="H52" s="234">
        <v>0</v>
      </c>
      <c r="I52" s="235">
        <v>0</v>
      </c>
      <c r="J52" s="236">
        <v>0</v>
      </c>
      <c r="K52" s="234">
        <v>0</v>
      </c>
      <c r="L52" s="235">
        <v>0</v>
      </c>
      <c r="M52" s="236">
        <v>0</v>
      </c>
      <c r="N52" s="234">
        <v>0</v>
      </c>
      <c r="O52" s="235">
        <v>0</v>
      </c>
      <c r="P52" s="236">
        <v>0</v>
      </c>
      <c r="Q52" s="234">
        <v>0</v>
      </c>
      <c r="R52" s="235">
        <v>0</v>
      </c>
      <c r="S52" s="236">
        <v>0</v>
      </c>
      <c r="T52" s="234">
        <v>0</v>
      </c>
      <c r="U52" s="235">
        <v>0</v>
      </c>
      <c r="V52" s="237">
        <v>0</v>
      </c>
    </row>
    <row r="53" spans="1:22" ht="15.75" customHeight="1">
      <c r="A53" s="270" t="s">
        <v>218</v>
      </c>
      <c r="B53" s="234">
        <v>0</v>
      </c>
      <c r="C53" s="235">
        <v>0</v>
      </c>
      <c r="D53" s="236">
        <v>0</v>
      </c>
      <c r="E53" s="234">
        <v>0</v>
      </c>
      <c r="F53" s="235">
        <v>0</v>
      </c>
      <c r="G53" s="236">
        <v>0</v>
      </c>
      <c r="H53" s="238">
        <v>5251495.95</v>
      </c>
      <c r="I53" s="239">
        <v>5247420.95</v>
      </c>
      <c r="J53" s="262">
        <v>0</v>
      </c>
      <c r="K53" s="238">
        <v>5881726.4</v>
      </c>
      <c r="L53" s="239">
        <v>5878046.15</v>
      </c>
      <c r="M53" s="477">
        <v>146.98</v>
      </c>
      <c r="N53" s="238">
        <v>7000767.05</v>
      </c>
      <c r="O53" s="239">
        <v>6985108.55</v>
      </c>
      <c r="P53" s="262">
        <v>240.5</v>
      </c>
      <c r="Q53" s="238">
        <v>7318948.909999998</v>
      </c>
      <c r="R53" s="239">
        <v>7285843.599999999</v>
      </c>
      <c r="S53" s="477">
        <v>0</v>
      </c>
      <c r="T53" s="238">
        <v>7646755.79</v>
      </c>
      <c r="U53" s="239">
        <v>7586852.05</v>
      </c>
      <c r="V53" s="240">
        <v>0</v>
      </c>
    </row>
    <row r="54" spans="1:22" ht="15.75" customHeight="1">
      <c r="A54" s="270" t="s">
        <v>166</v>
      </c>
      <c r="B54" s="234">
        <v>0</v>
      </c>
      <c r="C54" s="235">
        <v>0</v>
      </c>
      <c r="D54" s="236">
        <v>0</v>
      </c>
      <c r="E54" s="234">
        <v>948879.55</v>
      </c>
      <c r="F54" s="235">
        <v>890418.95</v>
      </c>
      <c r="G54" s="236">
        <v>500</v>
      </c>
      <c r="H54" s="238">
        <v>2167393.4</v>
      </c>
      <c r="I54" s="239">
        <v>2167393.4</v>
      </c>
      <c r="J54" s="262">
        <v>3216.3</v>
      </c>
      <c r="K54" s="238">
        <v>2059145.01</v>
      </c>
      <c r="L54" s="239">
        <v>2059145.01</v>
      </c>
      <c r="M54" s="477">
        <v>2966</v>
      </c>
      <c r="N54" s="238">
        <v>2601310.41</v>
      </c>
      <c r="O54" s="239">
        <v>2601310.41</v>
      </c>
      <c r="P54" s="262">
        <v>4245</v>
      </c>
      <c r="Q54" s="238">
        <v>2458831.81</v>
      </c>
      <c r="R54" s="239">
        <v>2458906.81</v>
      </c>
      <c r="S54" s="477">
        <v>3027.1</v>
      </c>
      <c r="T54" s="238">
        <v>2541811.9</v>
      </c>
      <c r="U54" s="239">
        <v>2537705.4</v>
      </c>
      <c r="V54" s="240">
        <v>5645</v>
      </c>
    </row>
    <row r="55" spans="1:22" s="554" customFormat="1" ht="15.75" customHeight="1">
      <c r="A55" s="550" t="s">
        <v>286</v>
      </c>
      <c r="B55" s="551">
        <v>0</v>
      </c>
      <c r="C55" s="552">
        <v>0</v>
      </c>
      <c r="D55" s="553">
        <v>0</v>
      </c>
      <c r="E55" s="551">
        <v>0</v>
      </c>
      <c r="F55" s="552">
        <v>0</v>
      </c>
      <c r="G55" s="553">
        <v>0</v>
      </c>
      <c r="H55" s="551">
        <v>0</v>
      </c>
      <c r="I55" s="552">
        <v>0</v>
      </c>
      <c r="J55" s="553">
        <v>0</v>
      </c>
      <c r="K55" s="551">
        <v>0</v>
      </c>
      <c r="L55" s="552">
        <v>0</v>
      </c>
      <c r="M55" s="553">
        <v>0</v>
      </c>
      <c r="N55" s="551">
        <v>0</v>
      </c>
      <c r="O55" s="552">
        <v>0</v>
      </c>
      <c r="P55" s="553">
        <v>0</v>
      </c>
      <c r="Q55" s="551">
        <v>44083</v>
      </c>
      <c r="R55" s="552">
        <v>43244</v>
      </c>
      <c r="S55" s="553">
        <v>0</v>
      </c>
      <c r="T55" s="551">
        <v>3134.28</v>
      </c>
      <c r="U55" s="552">
        <v>3134.28</v>
      </c>
      <c r="V55" s="555">
        <v>0</v>
      </c>
    </row>
    <row r="56" spans="1:22" ht="15.75" customHeight="1">
      <c r="A56" s="270" t="s">
        <v>167</v>
      </c>
      <c r="B56" s="234">
        <v>0</v>
      </c>
      <c r="C56" s="235">
        <v>0</v>
      </c>
      <c r="D56" s="236">
        <v>0</v>
      </c>
      <c r="E56" s="234">
        <v>602258</v>
      </c>
      <c r="F56" s="235">
        <v>602196</v>
      </c>
      <c r="G56" s="236">
        <v>0</v>
      </c>
      <c r="H56" s="238">
        <v>1079466</v>
      </c>
      <c r="I56" s="239">
        <v>1079466</v>
      </c>
      <c r="J56" s="262">
        <v>0</v>
      </c>
      <c r="K56" s="238">
        <v>1022326</v>
      </c>
      <c r="L56" s="239">
        <v>1022093.5</v>
      </c>
      <c r="M56" s="477">
        <v>155</v>
      </c>
      <c r="N56" s="238">
        <v>1448243</v>
      </c>
      <c r="O56" s="239">
        <v>1445306</v>
      </c>
      <c r="P56" s="262">
        <v>333</v>
      </c>
      <c r="Q56" s="238">
        <v>2422742</v>
      </c>
      <c r="R56" s="239">
        <v>2454053</v>
      </c>
      <c r="S56" s="477">
        <v>3094</v>
      </c>
      <c r="T56" s="238">
        <v>2749218.5</v>
      </c>
      <c r="U56" s="239">
        <v>2738406</v>
      </c>
      <c r="V56" s="240">
        <v>2327</v>
      </c>
    </row>
    <row r="57" spans="1:22" ht="15.75" customHeight="1">
      <c r="A57" s="270" t="s">
        <v>168</v>
      </c>
      <c r="B57" s="234">
        <v>0</v>
      </c>
      <c r="C57" s="235">
        <v>0</v>
      </c>
      <c r="D57" s="236">
        <v>0</v>
      </c>
      <c r="E57" s="234">
        <v>1995950</v>
      </c>
      <c r="F57" s="235">
        <v>1995628</v>
      </c>
      <c r="G57" s="236">
        <v>0</v>
      </c>
      <c r="H57" s="238">
        <v>4737432</v>
      </c>
      <c r="I57" s="239">
        <v>4737432</v>
      </c>
      <c r="J57" s="262">
        <v>0</v>
      </c>
      <c r="K57" s="238">
        <v>5260624</v>
      </c>
      <c r="L57" s="239">
        <v>5260914</v>
      </c>
      <c r="M57" s="477">
        <v>0</v>
      </c>
      <c r="N57" s="238">
        <v>6570358</v>
      </c>
      <c r="O57" s="239">
        <v>6562964</v>
      </c>
      <c r="P57" s="262">
        <v>124.5</v>
      </c>
      <c r="Q57" s="238">
        <v>8035395</v>
      </c>
      <c r="R57" s="239">
        <v>8035117</v>
      </c>
      <c r="S57" s="477">
        <v>2226</v>
      </c>
      <c r="T57" s="238">
        <v>10008069.6</v>
      </c>
      <c r="U57" s="239">
        <v>9941354.6</v>
      </c>
      <c r="V57" s="240">
        <v>1745.5</v>
      </c>
    </row>
    <row r="58" spans="1:22" ht="15.75" customHeight="1">
      <c r="A58" s="270" t="s">
        <v>219</v>
      </c>
      <c r="B58" s="234">
        <v>0</v>
      </c>
      <c r="C58" s="235">
        <v>0</v>
      </c>
      <c r="D58" s="236">
        <v>0</v>
      </c>
      <c r="E58" s="234">
        <v>0</v>
      </c>
      <c r="F58" s="235">
        <v>0</v>
      </c>
      <c r="G58" s="236">
        <v>0</v>
      </c>
      <c r="H58" s="238">
        <v>50</v>
      </c>
      <c r="I58" s="239">
        <v>50</v>
      </c>
      <c r="J58" s="262">
        <v>0</v>
      </c>
      <c r="K58" s="238">
        <v>7666.38</v>
      </c>
      <c r="L58" s="239">
        <v>6066.38</v>
      </c>
      <c r="M58" s="477">
        <v>0</v>
      </c>
      <c r="N58" s="238">
        <v>2010</v>
      </c>
      <c r="O58" s="239">
        <v>82</v>
      </c>
      <c r="P58" s="262">
        <v>0</v>
      </c>
      <c r="Q58" s="238">
        <v>26717.64</v>
      </c>
      <c r="R58" s="239">
        <v>14936.46</v>
      </c>
      <c r="S58" s="477">
        <v>0</v>
      </c>
      <c r="T58" s="238">
        <v>36351.9</v>
      </c>
      <c r="U58" s="239">
        <v>20744.07</v>
      </c>
      <c r="V58" s="240">
        <v>0</v>
      </c>
    </row>
    <row r="59" spans="1:22" ht="15.75" customHeight="1">
      <c r="A59" s="270" t="s">
        <v>169</v>
      </c>
      <c r="B59" s="234">
        <v>0</v>
      </c>
      <c r="C59" s="235">
        <v>0</v>
      </c>
      <c r="D59" s="236">
        <v>0</v>
      </c>
      <c r="E59" s="234">
        <v>0</v>
      </c>
      <c r="F59" s="235">
        <v>0</v>
      </c>
      <c r="G59" s="236">
        <v>0</v>
      </c>
      <c r="H59" s="238">
        <v>0</v>
      </c>
      <c r="I59" s="239">
        <v>0</v>
      </c>
      <c r="J59" s="262">
        <v>0</v>
      </c>
      <c r="K59" s="238">
        <v>0</v>
      </c>
      <c r="L59" s="239">
        <v>0</v>
      </c>
      <c r="M59" s="477">
        <v>0</v>
      </c>
      <c r="N59" s="238">
        <v>0</v>
      </c>
      <c r="O59" s="239">
        <v>0</v>
      </c>
      <c r="P59" s="262">
        <v>0</v>
      </c>
      <c r="Q59" s="238">
        <v>0</v>
      </c>
      <c r="R59" s="239">
        <v>0</v>
      </c>
      <c r="S59" s="477">
        <v>0</v>
      </c>
      <c r="T59" s="238">
        <v>0</v>
      </c>
      <c r="U59" s="239">
        <v>0</v>
      </c>
      <c r="V59" s="240">
        <v>0</v>
      </c>
    </row>
    <row r="60" spans="1:22" ht="15.75" customHeight="1">
      <c r="A60" s="270" t="s">
        <v>220</v>
      </c>
      <c r="B60" s="234">
        <v>0</v>
      </c>
      <c r="C60" s="235">
        <v>0</v>
      </c>
      <c r="D60" s="236">
        <v>0</v>
      </c>
      <c r="E60" s="234">
        <v>0</v>
      </c>
      <c r="F60" s="235">
        <v>0</v>
      </c>
      <c r="G60" s="236">
        <v>0</v>
      </c>
      <c r="H60" s="238">
        <v>0</v>
      </c>
      <c r="I60" s="239">
        <v>0</v>
      </c>
      <c r="J60" s="262">
        <v>0</v>
      </c>
      <c r="K60" s="238">
        <v>0</v>
      </c>
      <c r="L60" s="239">
        <v>0</v>
      </c>
      <c r="M60" s="477">
        <v>0</v>
      </c>
      <c r="N60" s="238">
        <v>0</v>
      </c>
      <c r="O60" s="239">
        <v>0</v>
      </c>
      <c r="P60" s="262">
        <v>0</v>
      </c>
      <c r="Q60" s="238">
        <v>13944</v>
      </c>
      <c r="R60" s="239">
        <v>0</v>
      </c>
      <c r="S60" s="477">
        <v>0</v>
      </c>
      <c r="T60" s="238">
        <v>0</v>
      </c>
      <c r="U60" s="239">
        <v>0</v>
      </c>
      <c r="V60" s="240">
        <v>0</v>
      </c>
    </row>
    <row r="61" spans="1:22" ht="15.75" customHeight="1">
      <c r="A61" s="270" t="s">
        <v>170</v>
      </c>
      <c r="B61" s="234">
        <v>578282.37</v>
      </c>
      <c r="C61" s="235">
        <v>223100.83</v>
      </c>
      <c r="D61" s="236">
        <v>679.43</v>
      </c>
      <c r="E61" s="234">
        <v>829667.53</v>
      </c>
      <c r="F61" s="235">
        <v>260690.13</v>
      </c>
      <c r="G61" s="236">
        <v>24.81</v>
      </c>
      <c r="H61" s="238">
        <v>959035.41</v>
      </c>
      <c r="I61" s="239">
        <v>225742.59</v>
      </c>
      <c r="J61" s="262">
        <v>1224</v>
      </c>
      <c r="K61" s="238">
        <v>119088.29</v>
      </c>
      <c r="L61" s="239">
        <v>42291.29</v>
      </c>
      <c r="M61" s="477">
        <v>16023.03</v>
      </c>
      <c r="N61" s="238">
        <v>59944.72</v>
      </c>
      <c r="O61" s="239">
        <v>0</v>
      </c>
      <c r="P61" s="262">
        <v>0</v>
      </c>
      <c r="Q61" s="238">
        <v>77162.73000000001</v>
      </c>
      <c r="R61" s="239">
        <v>9068</v>
      </c>
      <c r="S61" s="477">
        <v>0</v>
      </c>
      <c r="T61" s="238">
        <v>117209.73</v>
      </c>
      <c r="U61" s="239">
        <v>37654</v>
      </c>
      <c r="V61" s="240">
        <v>0</v>
      </c>
    </row>
    <row r="62" spans="1:22" ht="15.75" customHeight="1">
      <c r="A62" s="270" t="s">
        <v>171</v>
      </c>
      <c r="B62" s="234">
        <v>2537848.67</v>
      </c>
      <c r="C62" s="235">
        <v>429476.28</v>
      </c>
      <c r="D62" s="236">
        <v>7229.14</v>
      </c>
      <c r="E62" s="234">
        <v>3143370.31</v>
      </c>
      <c r="F62" s="235">
        <v>678759.13</v>
      </c>
      <c r="G62" s="236">
        <v>15117.17</v>
      </c>
      <c r="H62" s="238">
        <v>3326994.81</v>
      </c>
      <c r="I62" s="239">
        <v>1254351.57</v>
      </c>
      <c r="J62" s="262">
        <v>24660.97</v>
      </c>
      <c r="K62" s="238">
        <v>2427522.02</v>
      </c>
      <c r="L62" s="239">
        <v>839535.84</v>
      </c>
      <c r="M62" s="477">
        <v>17943.39</v>
      </c>
      <c r="N62" s="238">
        <v>1999963.29</v>
      </c>
      <c r="O62" s="239">
        <v>530202.2000000001</v>
      </c>
      <c r="P62" s="262">
        <v>1174.2</v>
      </c>
      <c r="Q62" s="238">
        <v>1725448.78</v>
      </c>
      <c r="R62" s="239">
        <v>374598.89</v>
      </c>
      <c r="S62" s="477">
        <v>2542.99</v>
      </c>
      <c r="T62" s="238">
        <v>1926877.82</v>
      </c>
      <c r="U62" s="239">
        <v>412720.52</v>
      </c>
      <c r="V62" s="240">
        <v>1114.75</v>
      </c>
    </row>
    <row r="63" spans="1:22" ht="15.75" customHeight="1">
      <c r="A63" s="271" t="s">
        <v>172</v>
      </c>
      <c r="B63" s="241">
        <v>403190.23</v>
      </c>
      <c r="C63" s="242">
        <v>390683.83</v>
      </c>
      <c r="D63" s="243">
        <v>471.35</v>
      </c>
      <c r="E63" s="241">
        <v>343339.36</v>
      </c>
      <c r="F63" s="242">
        <v>331788.51</v>
      </c>
      <c r="G63" s="243">
        <v>4567.99</v>
      </c>
      <c r="H63" s="455">
        <v>341168.29</v>
      </c>
      <c r="I63" s="244">
        <v>328822.53</v>
      </c>
      <c r="J63" s="456">
        <v>10836.95</v>
      </c>
      <c r="K63" s="455">
        <v>282698.55</v>
      </c>
      <c r="L63" s="244">
        <v>304648.57</v>
      </c>
      <c r="M63" s="479">
        <v>8265.79</v>
      </c>
      <c r="N63" s="455">
        <v>338104.56</v>
      </c>
      <c r="O63" s="244">
        <v>358378.66</v>
      </c>
      <c r="P63" s="456">
        <v>3162.58</v>
      </c>
      <c r="Q63" s="455">
        <v>350529.42999999993</v>
      </c>
      <c r="R63" s="244">
        <v>205890.16000000003</v>
      </c>
      <c r="S63" s="479">
        <v>0</v>
      </c>
      <c r="T63" s="455">
        <v>505300.58</v>
      </c>
      <c r="U63" s="244">
        <v>467306.51</v>
      </c>
      <c r="V63" s="245">
        <v>103.95</v>
      </c>
    </row>
    <row r="64" spans="1:22" s="554" customFormat="1" ht="15.75" customHeight="1" thickBot="1">
      <c r="A64" s="550" t="s">
        <v>285</v>
      </c>
      <c r="B64" s="551">
        <v>0</v>
      </c>
      <c r="C64" s="552">
        <v>0</v>
      </c>
      <c r="D64" s="553">
        <v>0</v>
      </c>
      <c r="E64" s="551">
        <v>0</v>
      </c>
      <c r="F64" s="552">
        <v>0</v>
      </c>
      <c r="G64" s="553">
        <v>0</v>
      </c>
      <c r="H64" s="551">
        <v>0</v>
      </c>
      <c r="I64" s="552">
        <v>0</v>
      </c>
      <c r="J64" s="553">
        <v>0</v>
      </c>
      <c r="K64" s="551">
        <v>0</v>
      </c>
      <c r="L64" s="552">
        <v>0</v>
      </c>
      <c r="M64" s="553">
        <v>0</v>
      </c>
      <c r="N64" s="551">
        <v>0</v>
      </c>
      <c r="O64" s="552">
        <v>0</v>
      </c>
      <c r="P64" s="553">
        <v>0</v>
      </c>
      <c r="Q64" s="551">
        <v>91463</v>
      </c>
      <c r="R64" s="552">
        <v>92439.49</v>
      </c>
      <c r="S64" s="553">
        <v>0</v>
      </c>
      <c r="T64" s="551">
        <v>169466.94</v>
      </c>
      <c r="U64" s="552">
        <v>129018.48</v>
      </c>
      <c r="V64" s="555">
        <v>40.6</v>
      </c>
    </row>
    <row r="65" spans="1:22" ht="15.75" customHeight="1" thickBot="1">
      <c r="A65" s="273" t="s">
        <v>173</v>
      </c>
      <c r="B65" s="256">
        <f aca="true" t="shared" si="2" ref="B65:M65">SUM(B51:B64)</f>
        <v>8378953.99</v>
      </c>
      <c r="C65" s="257">
        <f t="shared" si="2"/>
        <v>5790282.23</v>
      </c>
      <c r="D65" s="258">
        <f t="shared" si="2"/>
        <v>8429.92</v>
      </c>
      <c r="E65" s="256">
        <f t="shared" si="2"/>
        <v>12702831.23</v>
      </c>
      <c r="F65" s="257">
        <f t="shared" si="2"/>
        <v>9581739.57</v>
      </c>
      <c r="G65" s="258">
        <f t="shared" si="2"/>
        <v>20209.97</v>
      </c>
      <c r="H65" s="256">
        <f t="shared" si="2"/>
        <v>17863385.86</v>
      </c>
      <c r="I65" s="257">
        <f t="shared" si="2"/>
        <v>15040679.04</v>
      </c>
      <c r="J65" s="258">
        <f t="shared" si="2"/>
        <v>39938.22</v>
      </c>
      <c r="K65" s="256">
        <f t="shared" si="2"/>
        <v>17061146.650000002</v>
      </c>
      <c r="L65" s="257">
        <f t="shared" si="2"/>
        <v>15412740.74</v>
      </c>
      <c r="M65" s="480">
        <f t="shared" si="2"/>
        <v>45500.19</v>
      </c>
      <c r="N65" s="256">
        <f aca="true" t="shared" si="3" ref="N65:V65">SUM(N51:N64)</f>
        <v>20021051.029999997</v>
      </c>
      <c r="O65" s="257">
        <f t="shared" si="3"/>
        <v>18483351.82</v>
      </c>
      <c r="P65" s="258">
        <f t="shared" si="3"/>
        <v>9279.779999999999</v>
      </c>
      <c r="Q65" s="256">
        <f>SUM(Q51:Q64)</f>
        <v>22565616.3</v>
      </c>
      <c r="R65" s="257">
        <f>SUM(R51:R64)</f>
        <v>20974097.409999996</v>
      </c>
      <c r="S65" s="480">
        <f>SUM(S51:S64)</f>
        <v>10890.09</v>
      </c>
      <c r="T65" s="256">
        <f t="shared" si="3"/>
        <v>25829052.54</v>
      </c>
      <c r="U65" s="257">
        <f t="shared" si="3"/>
        <v>23953479.41</v>
      </c>
      <c r="V65" s="259">
        <f t="shared" si="3"/>
        <v>10976.800000000001</v>
      </c>
    </row>
    <row r="66" spans="1:22" ht="15.75" customHeight="1">
      <c r="A66" s="565" t="s">
        <v>325</v>
      </c>
      <c r="B66" s="566"/>
      <c r="C66" s="567"/>
      <c r="D66" s="568"/>
      <c r="E66" s="566"/>
      <c r="F66" s="567"/>
      <c r="G66" s="568"/>
      <c r="H66" s="569"/>
      <c r="I66" s="570"/>
      <c r="J66" s="571"/>
      <c r="K66" s="569"/>
      <c r="L66" s="570"/>
      <c r="M66" s="572"/>
      <c r="N66" s="569"/>
      <c r="O66" s="570"/>
      <c r="P66" s="571"/>
      <c r="Q66" s="569"/>
      <c r="R66" s="570"/>
      <c r="S66" s="572"/>
      <c r="T66" s="569">
        <v>34571.16</v>
      </c>
      <c r="U66" s="570">
        <v>2475.49</v>
      </c>
      <c r="V66" s="573">
        <v>0</v>
      </c>
    </row>
    <row r="67" spans="1:22" ht="15.75" customHeight="1">
      <c r="A67" s="270" t="s">
        <v>174</v>
      </c>
      <c r="B67" s="234">
        <v>61986033.50000001</v>
      </c>
      <c r="C67" s="235">
        <v>7114611.489999998</v>
      </c>
      <c r="D67" s="236">
        <v>106606.85</v>
      </c>
      <c r="E67" s="234">
        <v>72417171.58999999</v>
      </c>
      <c r="F67" s="235">
        <v>5121734.81</v>
      </c>
      <c r="G67" s="236">
        <v>179359.03</v>
      </c>
      <c r="H67" s="238">
        <v>94940453.27999996</v>
      </c>
      <c r="I67" s="239">
        <v>1204555.99</v>
      </c>
      <c r="J67" s="262">
        <v>493105.23</v>
      </c>
      <c r="K67" s="238">
        <v>93376701.05</v>
      </c>
      <c r="L67" s="239">
        <v>3559324.58</v>
      </c>
      <c r="M67" s="477">
        <v>38982.53</v>
      </c>
      <c r="N67" s="238">
        <v>98297013.84000002</v>
      </c>
      <c r="O67" s="239">
        <v>5336072.99</v>
      </c>
      <c r="P67" s="262">
        <v>22442.16</v>
      </c>
      <c r="Q67" s="238">
        <v>113869929.84000002</v>
      </c>
      <c r="R67" s="239">
        <v>5081889.53</v>
      </c>
      <c r="S67" s="477">
        <v>180810.17</v>
      </c>
      <c r="T67" s="238">
        <v>154923907.07</v>
      </c>
      <c r="U67" s="239">
        <v>10590851.059999999</v>
      </c>
      <c r="V67" s="240">
        <v>202670.41</v>
      </c>
    </row>
    <row r="68" spans="1:22" ht="15.75" customHeight="1">
      <c r="A68" s="270" t="s">
        <v>175</v>
      </c>
      <c r="B68" s="234">
        <v>14811.02</v>
      </c>
      <c r="C68" s="235">
        <v>1194.97</v>
      </c>
      <c r="D68" s="236">
        <v>317.08</v>
      </c>
      <c r="E68" s="234">
        <v>14800.27</v>
      </c>
      <c r="F68" s="235">
        <v>1327.53</v>
      </c>
      <c r="G68" s="236">
        <v>246.66</v>
      </c>
      <c r="H68" s="238">
        <v>7868.7</v>
      </c>
      <c r="I68" s="239">
        <v>7868.7</v>
      </c>
      <c r="J68" s="262">
        <v>0</v>
      </c>
      <c r="K68" s="238">
        <v>152</v>
      </c>
      <c r="L68" s="239">
        <v>152</v>
      </c>
      <c r="M68" s="477">
        <v>0</v>
      </c>
      <c r="N68" s="238">
        <v>0</v>
      </c>
      <c r="O68" s="239">
        <v>0</v>
      </c>
      <c r="P68" s="262">
        <v>0</v>
      </c>
      <c r="Q68" s="238">
        <v>0</v>
      </c>
      <c r="R68" s="239">
        <v>0</v>
      </c>
      <c r="S68" s="477">
        <v>0</v>
      </c>
      <c r="T68" s="238">
        <v>48</v>
      </c>
      <c r="U68" s="239">
        <v>48</v>
      </c>
      <c r="V68" s="240">
        <v>0</v>
      </c>
    </row>
    <row r="69" spans="1:22" ht="15.75" customHeight="1">
      <c r="A69" s="270" t="s">
        <v>251</v>
      </c>
      <c r="B69" s="234">
        <v>0</v>
      </c>
      <c r="C69" s="235">
        <v>0</v>
      </c>
      <c r="D69" s="236">
        <v>0</v>
      </c>
      <c r="E69" s="234">
        <v>0</v>
      </c>
      <c r="F69" s="235">
        <v>0</v>
      </c>
      <c r="G69" s="236">
        <v>0</v>
      </c>
      <c r="H69" s="238">
        <v>0</v>
      </c>
      <c r="I69" s="239">
        <v>0</v>
      </c>
      <c r="J69" s="262">
        <v>0</v>
      </c>
      <c r="K69" s="238">
        <v>0</v>
      </c>
      <c r="L69" s="239">
        <v>0</v>
      </c>
      <c r="M69" s="477">
        <v>0</v>
      </c>
      <c r="N69" s="238">
        <v>58.44</v>
      </c>
      <c r="O69" s="239">
        <v>0.74</v>
      </c>
      <c r="P69" s="262">
        <v>0.1</v>
      </c>
      <c r="Q69" s="238">
        <v>11213.95</v>
      </c>
      <c r="R69" s="239">
        <v>10013.36</v>
      </c>
      <c r="S69" s="477">
        <v>0</v>
      </c>
      <c r="T69" s="238">
        <v>5743.5</v>
      </c>
      <c r="U69" s="239">
        <v>842.98</v>
      </c>
      <c r="V69" s="240">
        <v>0</v>
      </c>
    </row>
    <row r="70" spans="1:22" ht="15.75" customHeight="1">
      <c r="A70" s="270" t="s">
        <v>176</v>
      </c>
      <c r="B70" s="234">
        <v>769058.11</v>
      </c>
      <c r="C70" s="235">
        <v>726591.77</v>
      </c>
      <c r="D70" s="236">
        <v>36138.11</v>
      </c>
      <c r="E70" s="234">
        <v>717251.44</v>
      </c>
      <c r="F70" s="235">
        <v>688422.62</v>
      </c>
      <c r="G70" s="236">
        <v>89961.79</v>
      </c>
      <c r="H70" s="238">
        <v>250178.32</v>
      </c>
      <c r="I70" s="239">
        <v>134650.95</v>
      </c>
      <c r="J70" s="262">
        <v>54232</v>
      </c>
      <c r="K70" s="238">
        <v>377238.01</v>
      </c>
      <c r="L70" s="239">
        <v>342806.76</v>
      </c>
      <c r="M70" s="477">
        <v>20752.27</v>
      </c>
      <c r="N70" s="238">
        <v>537042.71</v>
      </c>
      <c r="O70" s="239">
        <v>515282.26</v>
      </c>
      <c r="P70" s="262">
        <v>53077.979999999996</v>
      </c>
      <c r="Q70" s="238">
        <v>396292.14</v>
      </c>
      <c r="R70" s="239">
        <v>379404.95</v>
      </c>
      <c r="S70" s="477">
        <v>81723.99</v>
      </c>
      <c r="T70" s="238">
        <v>336901.92</v>
      </c>
      <c r="U70" s="239">
        <v>315329.4</v>
      </c>
      <c r="V70" s="240">
        <v>5966.75</v>
      </c>
    </row>
    <row r="71" spans="1:22" ht="15.75" customHeight="1">
      <c r="A71" s="270" t="s">
        <v>177</v>
      </c>
      <c r="B71" s="234">
        <v>0</v>
      </c>
      <c r="C71" s="235">
        <v>0</v>
      </c>
      <c r="D71" s="236">
        <v>0</v>
      </c>
      <c r="E71" s="234">
        <v>0</v>
      </c>
      <c r="F71" s="235">
        <v>0</v>
      </c>
      <c r="G71" s="236">
        <v>0</v>
      </c>
      <c r="H71" s="238">
        <v>0</v>
      </c>
      <c r="I71" s="239">
        <v>0</v>
      </c>
      <c r="J71" s="262">
        <v>0</v>
      </c>
      <c r="K71" s="238">
        <v>0</v>
      </c>
      <c r="L71" s="239">
        <v>0</v>
      </c>
      <c r="M71" s="477">
        <v>0</v>
      </c>
      <c r="N71" s="238">
        <v>0</v>
      </c>
      <c r="O71" s="239">
        <v>0</v>
      </c>
      <c r="P71" s="262">
        <v>0</v>
      </c>
      <c r="Q71" s="238">
        <v>0</v>
      </c>
      <c r="R71" s="239">
        <v>0</v>
      </c>
      <c r="S71" s="477">
        <v>0</v>
      </c>
      <c r="T71" s="238">
        <v>14312.74</v>
      </c>
      <c r="U71" s="239">
        <v>0</v>
      </c>
      <c r="V71" s="240">
        <v>0</v>
      </c>
    </row>
    <row r="72" spans="1:22" ht="15.75" customHeight="1">
      <c r="A72" s="270" t="s">
        <v>178</v>
      </c>
      <c r="B72" s="234">
        <v>1012530.68</v>
      </c>
      <c r="C72" s="235">
        <v>698016.84</v>
      </c>
      <c r="D72" s="236">
        <v>3077.53</v>
      </c>
      <c r="E72" s="234">
        <v>941248.13</v>
      </c>
      <c r="F72" s="235">
        <v>627276.4</v>
      </c>
      <c r="G72" s="236">
        <v>110</v>
      </c>
      <c r="H72" s="238">
        <v>1339252.03</v>
      </c>
      <c r="I72" s="239">
        <v>937733.21</v>
      </c>
      <c r="J72" s="262">
        <v>57477.24</v>
      </c>
      <c r="K72" s="238">
        <v>2215397.58</v>
      </c>
      <c r="L72" s="239">
        <v>1420841.02</v>
      </c>
      <c r="M72" s="477">
        <v>0</v>
      </c>
      <c r="N72" s="238">
        <v>2879805.0100000002</v>
      </c>
      <c r="O72" s="239">
        <v>1662668.57</v>
      </c>
      <c r="P72" s="262">
        <v>3097.81</v>
      </c>
      <c r="Q72" s="238">
        <v>4404652.209999999</v>
      </c>
      <c r="R72" s="239">
        <v>2135152.52</v>
      </c>
      <c r="S72" s="477">
        <v>189752.12</v>
      </c>
      <c r="T72" s="238">
        <v>6068522.71</v>
      </c>
      <c r="U72" s="239">
        <v>3202967.42</v>
      </c>
      <c r="V72" s="240">
        <v>1233.66</v>
      </c>
    </row>
    <row r="73" spans="1:22" ht="15.75" customHeight="1">
      <c r="A73" s="270" t="s">
        <v>179</v>
      </c>
      <c r="B73" s="234">
        <v>0</v>
      </c>
      <c r="C73" s="235">
        <v>0</v>
      </c>
      <c r="D73" s="236">
        <v>0</v>
      </c>
      <c r="E73" s="234">
        <v>0</v>
      </c>
      <c r="F73" s="235">
        <v>0</v>
      </c>
      <c r="G73" s="236">
        <v>0</v>
      </c>
      <c r="H73" s="238">
        <v>236.8</v>
      </c>
      <c r="I73" s="239">
        <v>236.8</v>
      </c>
      <c r="J73" s="262">
        <v>0</v>
      </c>
      <c r="K73" s="535">
        <v>0</v>
      </c>
      <c r="L73" s="536">
        <v>0</v>
      </c>
      <c r="M73" s="538">
        <v>0</v>
      </c>
      <c r="N73" s="238">
        <v>6550.13</v>
      </c>
      <c r="O73" s="239">
        <v>6550.13</v>
      </c>
      <c r="P73" s="262">
        <v>0</v>
      </c>
      <c r="Q73" s="535">
        <v>0</v>
      </c>
      <c r="R73" s="536">
        <v>0</v>
      </c>
      <c r="S73" s="538">
        <v>0</v>
      </c>
      <c r="T73" s="238">
        <v>0</v>
      </c>
      <c r="U73" s="239">
        <v>0</v>
      </c>
      <c r="V73" s="240">
        <v>0</v>
      </c>
    </row>
    <row r="74" spans="1:22" ht="15.75" customHeight="1">
      <c r="A74" s="270" t="s">
        <v>180</v>
      </c>
      <c r="B74" s="234">
        <v>0</v>
      </c>
      <c r="C74" s="235">
        <v>0</v>
      </c>
      <c r="D74" s="236">
        <v>0</v>
      </c>
      <c r="E74" s="234">
        <v>0</v>
      </c>
      <c r="F74" s="235">
        <v>0</v>
      </c>
      <c r="G74" s="236">
        <v>0</v>
      </c>
      <c r="H74" s="238">
        <v>0</v>
      </c>
      <c r="I74" s="239">
        <v>0</v>
      </c>
      <c r="J74" s="262">
        <v>0</v>
      </c>
      <c r="K74" s="535">
        <v>0</v>
      </c>
      <c r="L74" s="536">
        <v>0</v>
      </c>
      <c r="M74" s="538">
        <v>0</v>
      </c>
      <c r="N74" s="535">
        <v>0</v>
      </c>
      <c r="O74" s="536">
        <v>0</v>
      </c>
      <c r="P74" s="538">
        <v>0</v>
      </c>
      <c r="Q74" s="535">
        <v>0</v>
      </c>
      <c r="R74" s="536">
        <v>0</v>
      </c>
      <c r="S74" s="538">
        <v>0</v>
      </c>
      <c r="T74" s="535">
        <v>0</v>
      </c>
      <c r="U74" s="536">
        <v>0</v>
      </c>
      <c r="V74" s="537">
        <v>0</v>
      </c>
    </row>
    <row r="75" spans="1:22" s="547" customFormat="1" ht="15.75" customHeight="1">
      <c r="A75" s="539" t="s">
        <v>237</v>
      </c>
      <c r="B75" s="540">
        <v>0</v>
      </c>
      <c r="C75" s="541">
        <v>0</v>
      </c>
      <c r="D75" s="542">
        <v>0</v>
      </c>
      <c r="E75" s="540">
        <v>0</v>
      </c>
      <c r="F75" s="541">
        <v>0</v>
      </c>
      <c r="G75" s="542">
        <v>0</v>
      </c>
      <c r="H75" s="540">
        <v>0</v>
      </c>
      <c r="I75" s="541">
        <v>0</v>
      </c>
      <c r="J75" s="542">
        <v>0</v>
      </c>
      <c r="K75" s="543">
        <v>0</v>
      </c>
      <c r="L75" s="544">
        <v>0</v>
      </c>
      <c r="M75" s="545">
        <v>0</v>
      </c>
      <c r="N75" s="543">
        <v>0</v>
      </c>
      <c r="O75" s="544">
        <v>0</v>
      </c>
      <c r="P75" s="545">
        <v>0</v>
      </c>
      <c r="Q75" s="543">
        <v>0</v>
      </c>
      <c r="R75" s="544">
        <v>0</v>
      </c>
      <c r="S75" s="545">
        <v>0</v>
      </c>
      <c r="T75" s="543">
        <v>0</v>
      </c>
      <c r="U75" s="544">
        <v>0</v>
      </c>
      <c r="V75" s="546">
        <v>0</v>
      </c>
    </row>
    <row r="76" spans="1:22" ht="15.75" customHeight="1">
      <c r="A76" s="274" t="s">
        <v>181</v>
      </c>
      <c r="B76" s="234">
        <v>0</v>
      </c>
      <c r="C76" s="235">
        <v>0</v>
      </c>
      <c r="D76" s="236">
        <v>0</v>
      </c>
      <c r="E76" s="234">
        <v>0</v>
      </c>
      <c r="F76" s="235">
        <v>0</v>
      </c>
      <c r="G76" s="236">
        <v>0</v>
      </c>
      <c r="H76" s="238">
        <v>0</v>
      </c>
      <c r="I76" s="239">
        <v>0</v>
      </c>
      <c r="J76" s="262">
        <v>0</v>
      </c>
      <c r="K76" s="238">
        <v>0</v>
      </c>
      <c r="L76" s="239">
        <v>0</v>
      </c>
      <c r="M76" s="477">
        <v>0</v>
      </c>
      <c r="N76" s="535">
        <v>0</v>
      </c>
      <c r="O76" s="536">
        <v>0</v>
      </c>
      <c r="P76" s="538">
        <v>0</v>
      </c>
      <c r="Q76" s="238">
        <v>0</v>
      </c>
      <c r="R76" s="239">
        <v>0</v>
      </c>
      <c r="S76" s="477">
        <v>0</v>
      </c>
      <c r="T76" s="535">
        <v>0</v>
      </c>
      <c r="U76" s="536">
        <v>0</v>
      </c>
      <c r="V76" s="537">
        <v>0</v>
      </c>
    </row>
    <row r="77" spans="1:22" s="547" customFormat="1" ht="15.75" customHeight="1">
      <c r="A77" s="539" t="s">
        <v>238</v>
      </c>
      <c r="B77" s="540">
        <v>74435</v>
      </c>
      <c r="C77" s="541">
        <v>6296</v>
      </c>
      <c r="D77" s="542">
        <v>0</v>
      </c>
      <c r="E77" s="540">
        <v>0</v>
      </c>
      <c r="F77" s="541">
        <v>0</v>
      </c>
      <c r="G77" s="542">
        <v>0</v>
      </c>
      <c r="H77" s="540">
        <v>0</v>
      </c>
      <c r="I77" s="541">
        <v>0</v>
      </c>
      <c r="J77" s="542">
        <v>0</v>
      </c>
      <c r="K77" s="540">
        <v>0</v>
      </c>
      <c r="L77" s="541">
        <v>0</v>
      </c>
      <c r="M77" s="548">
        <v>0</v>
      </c>
      <c r="N77" s="540">
        <v>0</v>
      </c>
      <c r="O77" s="541">
        <v>0</v>
      </c>
      <c r="P77" s="542">
        <v>0</v>
      </c>
      <c r="Q77" s="540">
        <v>0</v>
      </c>
      <c r="R77" s="541">
        <v>0</v>
      </c>
      <c r="S77" s="548">
        <v>0</v>
      </c>
      <c r="T77" s="540">
        <v>0</v>
      </c>
      <c r="U77" s="541">
        <v>0</v>
      </c>
      <c r="V77" s="549">
        <v>0</v>
      </c>
    </row>
    <row r="78" spans="1:22" ht="15.75" customHeight="1">
      <c r="A78" s="270" t="s">
        <v>182</v>
      </c>
      <c r="B78" s="234">
        <v>22652.05</v>
      </c>
      <c r="C78" s="235">
        <v>12810.26</v>
      </c>
      <c r="D78" s="236">
        <v>0</v>
      </c>
      <c r="E78" s="234">
        <v>17961.63</v>
      </c>
      <c r="F78" s="235">
        <v>10889.97</v>
      </c>
      <c r="G78" s="236">
        <v>0</v>
      </c>
      <c r="H78" s="238">
        <v>99466.29</v>
      </c>
      <c r="I78" s="239">
        <v>13562.48</v>
      </c>
      <c r="J78" s="262">
        <v>0</v>
      </c>
      <c r="K78" s="238">
        <v>115446.53</v>
      </c>
      <c r="L78" s="239">
        <v>16277.53</v>
      </c>
      <c r="M78" s="477">
        <v>162.33</v>
      </c>
      <c r="N78" s="238">
        <v>114748.2</v>
      </c>
      <c r="O78" s="239">
        <v>79927.2</v>
      </c>
      <c r="P78" s="262">
        <v>13.7</v>
      </c>
      <c r="Q78" s="238">
        <v>34974.09</v>
      </c>
      <c r="R78" s="239">
        <v>4019.63</v>
      </c>
      <c r="S78" s="477">
        <v>34.55</v>
      </c>
      <c r="T78" s="238">
        <v>25643.66</v>
      </c>
      <c r="U78" s="239">
        <v>6575.02</v>
      </c>
      <c r="V78" s="240">
        <v>0</v>
      </c>
    </row>
    <row r="79" spans="1:22" ht="15.75" customHeight="1">
      <c r="A79" s="270" t="s">
        <v>183</v>
      </c>
      <c r="B79" s="234">
        <v>16002.99</v>
      </c>
      <c r="C79" s="235">
        <v>0</v>
      </c>
      <c r="D79" s="236">
        <v>0</v>
      </c>
      <c r="E79" s="234">
        <v>5</v>
      </c>
      <c r="F79" s="235">
        <v>5</v>
      </c>
      <c r="G79" s="236">
        <v>0</v>
      </c>
      <c r="H79" s="238">
        <v>0</v>
      </c>
      <c r="I79" s="239">
        <v>0</v>
      </c>
      <c r="J79" s="262">
        <v>0</v>
      </c>
      <c r="K79" s="238">
        <v>0</v>
      </c>
      <c r="L79" s="239">
        <v>0</v>
      </c>
      <c r="M79" s="477">
        <v>0</v>
      </c>
      <c r="N79" s="238">
        <v>0</v>
      </c>
      <c r="O79" s="239">
        <v>0</v>
      </c>
      <c r="P79" s="262">
        <v>0</v>
      </c>
      <c r="Q79" s="238">
        <v>0</v>
      </c>
      <c r="R79" s="239">
        <v>0</v>
      </c>
      <c r="S79" s="477">
        <v>0</v>
      </c>
      <c r="T79" s="238">
        <v>0</v>
      </c>
      <c r="U79" s="239">
        <v>0</v>
      </c>
      <c r="V79" s="240">
        <v>0</v>
      </c>
    </row>
    <row r="80" spans="1:22" ht="15.75" customHeight="1">
      <c r="A80" s="270" t="s">
        <v>184</v>
      </c>
      <c r="B80" s="234">
        <v>31820</v>
      </c>
      <c r="C80" s="235">
        <v>0</v>
      </c>
      <c r="D80" s="236">
        <v>0</v>
      </c>
      <c r="E80" s="234">
        <v>0</v>
      </c>
      <c r="F80" s="235">
        <v>0</v>
      </c>
      <c r="G80" s="236">
        <v>0</v>
      </c>
      <c r="H80" s="238">
        <v>31820</v>
      </c>
      <c r="I80" s="239">
        <v>0</v>
      </c>
      <c r="J80" s="262">
        <v>0</v>
      </c>
      <c r="K80" s="238">
        <v>31820</v>
      </c>
      <c r="L80" s="239">
        <v>235</v>
      </c>
      <c r="M80" s="477">
        <v>0</v>
      </c>
      <c r="N80" s="238">
        <v>0</v>
      </c>
      <c r="O80" s="239">
        <v>235</v>
      </c>
      <c r="P80" s="262">
        <v>0</v>
      </c>
      <c r="Q80" s="238">
        <v>0</v>
      </c>
      <c r="R80" s="239">
        <v>0</v>
      </c>
      <c r="S80" s="477">
        <v>0</v>
      </c>
      <c r="T80" s="238">
        <v>0</v>
      </c>
      <c r="U80" s="239">
        <v>0</v>
      </c>
      <c r="V80" s="240">
        <v>0</v>
      </c>
    </row>
    <row r="81" spans="1:22" ht="15.75" customHeight="1">
      <c r="A81" s="270" t="s">
        <v>185</v>
      </c>
      <c r="B81" s="234">
        <v>51091.87</v>
      </c>
      <c r="C81" s="235">
        <v>49688.87</v>
      </c>
      <c r="D81" s="236">
        <v>0</v>
      </c>
      <c r="E81" s="234">
        <v>49225.99</v>
      </c>
      <c r="F81" s="235">
        <v>0</v>
      </c>
      <c r="G81" s="236">
        <v>0</v>
      </c>
      <c r="H81" s="238">
        <v>1403</v>
      </c>
      <c r="I81" s="239">
        <v>0</v>
      </c>
      <c r="J81" s="262">
        <v>0</v>
      </c>
      <c r="K81" s="238">
        <v>1403</v>
      </c>
      <c r="L81" s="239">
        <v>0</v>
      </c>
      <c r="M81" s="477">
        <v>0</v>
      </c>
      <c r="N81" s="238">
        <v>1403</v>
      </c>
      <c r="O81" s="239">
        <v>0</v>
      </c>
      <c r="P81" s="262">
        <v>0</v>
      </c>
      <c r="Q81" s="238">
        <v>1403</v>
      </c>
      <c r="R81" s="239">
        <v>0</v>
      </c>
      <c r="S81" s="477">
        <v>0</v>
      </c>
      <c r="T81" s="238">
        <v>1427.86</v>
      </c>
      <c r="U81" s="239">
        <v>24.86</v>
      </c>
      <c r="V81" s="240">
        <v>0</v>
      </c>
    </row>
    <row r="82" spans="1:22" ht="15.75" customHeight="1">
      <c r="A82" s="270" t="s">
        <v>253</v>
      </c>
      <c r="B82" s="234" t="s">
        <v>13</v>
      </c>
      <c r="C82" s="235" t="s">
        <v>13</v>
      </c>
      <c r="D82" s="236" t="s">
        <v>13</v>
      </c>
      <c r="E82" s="234" t="s">
        <v>13</v>
      </c>
      <c r="F82" s="235" t="s">
        <v>13</v>
      </c>
      <c r="G82" s="236" t="s">
        <v>13</v>
      </c>
      <c r="H82" s="238"/>
      <c r="I82" s="239"/>
      <c r="J82" s="262"/>
      <c r="K82" s="238"/>
      <c r="L82" s="239"/>
      <c r="M82" s="477"/>
      <c r="N82" s="238">
        <v>0</v>
      </c>
      <c r="O82" s="239">
        <v>0</v>
      </c>
      <c r="P82" s="262">
        <v>0</v>
      </c>
      <c r="Q82" s="238">
        <v>0</v>
      </c>
      <c r="R82" s="239">
        <v>0</v>
      </c>
      <c r="S82" s="477">
        <v>0</v>
      </c>
      <c r="T82" s="238">
        <v>0</v>
      </c>
      <c r="U82" s="239">
        <v>0</v>
      </c>
      <c r="V82" s="240">
        <v>0</v>
      </c>
    </row>
    <row r="83" spans="1:22" ht="15.75" customHeight="1">
      <c r="A83" s="270" t="s">
        <v>221</v>
      </c>
      <c r="B83" s="254" t="s">
        <v>13</v>
      </c>
      <c r="C83" s="253" t="s">
        <v>13</v>
      </c>
      <c r="D83" s="255" t="s">
        <v>13</v>
      </c>
      <c r="E83" s="254" t="s">
        <v>13</v>
      </c>
      <c r="F83" s="253" t="s">
        <v>13</v>
      </c>
      <c r="G83" s="255" t="s">
        <v>13</v>
      </c>
      <c r="H83" s="238">
        <v>0</v>
      </c>
      <c r="I83" s="239">
        <v>0</v>
      </c>
      <c r="J83" s="262">
        <v>0</v>
      </c>
      <c r="K83" s="238">
        <v>0</v>
      </c>
      <c r="L83" s="239">
        <v>0</v>
      </c>
      <c r="M83" s="477">
        <v>0</v>
      </c>
      <c r="N83" s="238">
        <v>0</v>
      </c>
      <c r="O83" s="239">
        <v>0</v>
      </c>
      <c r="P83" s="262">
        <v>0</v>
      </c>
      <c r="Q83" s="238">
        <v>6942.47</v>
      </c>
      <c r="R83" s="239">
        <v>0</v>
      </c>
      <c r="S83" s="477">
        <v>0</v>
      </c>
      <c r="T83" s="238">
        <v>6942.47</v>
      </c>
      <c r="U83" s="239">
        <v>0</v>
      </c>
      <c r="V83" s="240">
        <v>0</v>
      </c>
    </row>
    <row r="84" spans="1:22" ht="15.75" customHeight="1">
      <c r="A84" s="270" t="s">
        <v>186</v>
      </c>
      <c r="B84" s="234">
        <v>243</v>
      </c>
      <c r="C84" s="235">
        <v>243</v>
      </c>
      <c r="D84" s="236">
        <v>0</v>
      </c>
      <c r="E84" s="234">
        <v>0</v>
      </c>
      <c r="F84" s="235">
        <v>0</v>
      </c>
      <c r="G84" s="236">
        <v>0</v>
      </c>
      <c r="H84" s="238">
        <v>0</v>
      </c>
      <c r="I84" s="239">
        <v>0</v>
      </c>
      <c r="J84" s="262">
        <v>0</v>
      </c>
      <c r="K84" s="238">
        <v>0</v>
      </c>
      <c r="L84" s="239">
        <v>0</v>
      </c>
      <c r="M84" s="477">
        <v>0</v>
      </c>
      <c r="N84" s="238">
        <v>0</v>
      </c>
      <c r="O84" s="239">
        <v>0</v>
      </c>
      <c r="P84" s="262">
        <v>0</v>
      </c>
      <c r="Q84" s="238">
        <v>0</v>
      </c>
      <c r="R84" s="239">
        <v>0</v>
      </c>
      <c r="S84" s="477">
        <v>0</v>
      </c>
      <c r="T84" s="238">
        <v>0</v>
      </c>
      <c r="U84" s="239">
        <v>0</v>
      </c>
      <c r="V84" s="240">
        <v>0</v>
      </c>
    </row>
    <row r="85" spans="1:22" ht="15.75" customHeight="1">
      <c r="A85" s="270" t="s">
        <v>187</v>
      </c>
      <c r="B85" s="234">
        <v>7822181.81</v>
      </c>
      <c r="C85" s="235">
        <v>7771949.76</v>
      </c>
      <c r="D85" s="236">
        <v>26160.01</v>
      </c>
      <c r="E85" s="234">
        <v>22338.77</v>
      </c>
      <c r="F85" s="235">
        <v>22338.77</v>
      </c>
      <c r="G85" s="236">
        <v>0</v>
      </c>
      <c r="H85" s="238">
        <v>0</v>
      </c>
      <c r="I85" s="239">
        <v>0</v>
      </c>
      <c r="J85" s="262">
        <v>0</v>
      </c>
      <c r="K85" s="238">
        <v>0</v>
      </c>
      <c r="L85" s="239">
        <v>0</v>
      </c>
      <c r="M85" s="477">
        <v>0</v>
      </c>
      <c r="N85" s="238">
        <v>0</v>
      </c>
      <c r="O85" s="239">
        <v>0</v>
      </c>
      <c r="P85" s="262">
        <v>0</v>
      </c>
      <c r="Q85" s="238">
        <v>0</v>
      </c>
      <c r="R85" s="239">
        <v>0</v>
      </c>
      <c r="S85" s="477">
        <v>0</v>
      </c>
      <c r="T85" s="238">
        <v>0</v>
      </c>
      <c r="U85" s="239">
        <v>0</v>
      </c>
      <c r="V85" s="240">
        <v>0</v>
      </c>
    </row>
    <row r="86" spans="1:22" ht="15.75" customHeight="1">
      <c r="A86" s="270" t="s">
        <v>188</v>
      </c>
      <c r="B86" s="234">
        <v>445979.59</v>
      </c>
      <c r="C86" s="235">
        <v>278080.61</v>
      </c>
      <c r="D86" s="236">
        <v>4174.63</v>
      </c>
      <c r="E86" s="234">
        <v>460122.03</v>
      </c>
      <c r="F86" s="235">
        <v>324133.83</v>
      </c>
      <c r="G86" s="236">
        <v>7326.92</v>
      </c>
      <c r="H86" s="238">
        <v>791594.41</v>
      </c>
      <c r="I86" s="239">
        <v>381370.64</v>
      </c>
      <c r="J86" s="262">
        <v>2889.47</v>
      </c>
      <c r="K86" s="238">
        <v>1054532.71</v>
      </c>
      <c r="L86" s="239">
        <v>428798.48</v>
      </c>
      <c r="M86" s="477">
        <v>8352.11</v>
      </c>
      <c r="N86" s="238">
        <v>4048873.99</v>
      </c>
      <c r="O86" s="239">
        <v>1880141.91</v>
      </c>
      <c r="P86" s="262">
        <v>2811.73</v>
      </c>
      <c r="Q86" s="238">
        <v>11532326.84</v>
      </c>
      <c r="R86" s="239">
        <v>7749441.470000001</v>
      </c>
      <c r="S86" s="477">
        <v>78897.58</v>
      </c>
      <c r="T86" s="238">
        <v>14879682.1</v>
      </c>
      <c r="U86" s="239">
        <v>8794197.05</v>
      </c>
      <c r="V86" s="240">
        <v>3189</v>
      </c>
    </row>
    <row r="87" spans="1:22" ht="15.75" customHeight="1">
      <c r="A87" s="270" t="s">
        <v>189</v>
      </c>
      <c r="B87" s="234">
        <v>18414954.080000002</v>
      </c>
      <c r="C87" s="235">
        <v>15763916.24</v>
      </c>
      <c r="D87" s="236">
        <v>1089143.97</v>
      </c>
      <c r="E87" s="234">
        <v>12002893.88</v>
      </c>
      <c r="F87" s="235">
        <v>7534235.75</v>
      </c>
      <c r="G87" s="236">
        <v>1442143.23</v>
      </c>
      <c r="H87" s="238">
        <v>4820633.31</v>
      </c>
      <c r="I87" s="239">
        <v>3394387.69</v>
      </c>
      <c r="J87" s="262">
        <v>275796.99</v>
      </c>
      <c r="K87" s="238">
        <v>2491539.35</v>
      </c>
      <c r="L87" s="239">
        <v>1441879.11</v>
      </c>
      <c r="M87" s="477">
        <v>166578.73</v>
      </c>
      <c r="N87" s="238">
        <v>2482390.6100000003</v>
      </c>
      <c r="O87" s="239">
        <v>1840222.55</v>
      </c>
      <c r="P87" s="262">
        <v>51780.03999999999</v>
      </c>
      <c r="Q87" s="238">
        <v>2355332.59</v>
      </c>
      <c r="R87" s="239">
        <v>901578.1000000001</v>
      </c>
      <c r="S87" s="477">
        <v>36854.87</v>
      </c>
      <c r="T87" s="238">
        <v>2355332.59</v>
      </c>
      <c r="U87" s="239">
        <v>901578.1000000001</v>
      </c>
      <c r="V87" s="240">
        <v>36854.87</v>
      </c>
    </row>
    <row r="88" spans="1:22" ht="15.75" customHeight="1">
      <c r="A88" s="270" t="s">
        <v>222</v>
      </c>
      <c r="B88" s="234">
        <v>1512638.35</v>
      </c>
      <c r="C88" s="235">
        <v>624034.58</v>
      </c>
      <c r="D88" s="236">
        <v>83449.91</v>
      </c>
      <c r="E88" s="234">
        <v>2902827.33</v>
      </c>
      <c r="F88" s="235">
        <v>1322831.41</v>
      </c>
      <c r="G88" s="236">
        <v>263128.19</v>
      </c>
      <c r="H88" s="238">
        <v>5314245.47</v>
      </c>
      <c r="I88" s="239">
        <v>1719148.72</v>
      </c>
      <c r="J88" s="262">
        <v>260153.39</v>
      </c>
      <c r="K88" s="238">
        <v>7594376.4</v>
      </c>
      <c r="L88" s="239">
        <v>3163507.11</v>
      </c>
      <c r="M88" s="477">
        <v>430692.88</v>
      </c>
      <c r="N88" s="238">
        <v>7065188.76</v>
      </c>
      <c r="O88" s="239">
        <v>2181014.8299999996</v>
      </c>
      <c r="P88" s="262">
        <v>242907.05</v>
      </c>
      <c r="Q88" s="238">
        <v>5829774.78</v>
      </c>
      <c r="R88" s="239">
        <v>1242524.93</v>
      </c>
      <c r="S88" s="477">
        <v>123797.94</v>
      </c>
      <c r="T88" s="238">
        <v>5829774.78</v>
      </c>
      <c r="U88" s="239">
        <v>1242524.93</v>
      </c>
      <c r="V88" s="240">
        <v>123797.94</v>
      </c>
    </row>
    <row r="89" spans="1:22" ht="15.75" customHeight="1">
      <c r="A89" s="270" t="s">
        <v>190</v>
      </c>
      <c r="B89" s="234">
        <v>92978.8</v>
      </c>
      <c r="C89" s="235">
        <v>50229.76</v>
      </c>
      <c r="D89" s="236">
        <v>115</v>
      </c>
      <c r="E89" s="234">
        <v>124772.42</v>
      </c>
      <c r="F89" s="235">
        <v>34908.27</v>
      </c>
      <c r="G89" s="236">
        <v>996.5</v>
      </c>
      <c r="H89" s="238">
        <v>345180.6</v>
      </c>
      <c r="I89" s="239">
        <v>108595.72</v>
      </c>
      <c r="J89" s="262">
        <v>12298</v>
      </c>
      <c r="K89" s="238">
        <v>820444.68</v>
      </c>
      <c r="L89" s="239">
        <v>434057.61</v>
      </c>
      <c r="M89" s="477">
        <v>28975.1</v>
      </c>
      <c r="N89" s="238">
        <v>935470.55</v>
      </c>
      <c r="O89" s="239">
        <v>408976.47000000003</v>
      </c>
      <c r="P89" s="262">
        <v>24702.58</v>
      </c>
      <c r="Q89" s="238">
        <v>746602.9099999999</v>
      </c>
      <c r="R89" s="239">
        <v>398316</v>
      </c>
      <c r="S89" s="477">
        <v>46200.03999999999</v>
      </c>
      <c r="T89" s="238">
        <v>746602.9099999999</v>
      </c>
      <c r="U89" s="239">
        <v>398316</v>
      </c>
      <c r="V89" s="240">
        <v>46200.03999999999</v>
      </c>
    </row>
    <row r="90" spans="1:22" ht="15.75" customHeight="1">
      <c r="A90" s="270" t="s">
        <v>191</v>
      </c>
      <c r="B90" s="234">
        <v>232631.18</v>
      </c>
      <c r="C90" s="235">
        <v>108773.19</v>
      </c>
      <c r="D90" s="236">
        <v>14360.3</v>
      </c>
      <c r="E90" s="234">
        <v>262714.04</v>
      </c>
      <c r="F90" s="235">
        <v>63489.74</v>
      </c>
      <c r="G90" s="236">
        <v>0</v>
      </c>
      <c r="H90" s="238">
        <v>315171.07</v>
      </c>
      <c r="I90" s="239">
        <v>29007.37</v>
      </c>
      <c r="J90" s="262">
        <v>0</v>
      </c>
      <c r="K90" s="238">
        <v>319038.46</v>
      </c>
      <c r="L90" s="239">
        <v>13192.4</v>
      </c>
      <c r="M90" s="477">
        <v>0</v>
      </c>
      <c r="N90" s="238">
        <v>458023.51</v>
      </c>
      <c r="O90" s="239">
        <v>80784.06</v>
      </c>
      <c r="P90" s="262">
        <v>34484.1</v>
      </c>
      <c r="Q90" s="238">
        <v>662846.8500000001</v>
      </c>
      <c r="R90" s="239">
        <v>116353.30000000002</v>
      </c>
      <c r="S90" s="477">
        <v>0</v>
      </c>
      <c r="T90" s="238">
        <v>662846.8500000001</v>
      </c>
      <c r="U90" s="239">
        <v>116353.30000000002</v>
      </c>
      <c r="V90" s="240">
        <v>0</v>
      </c>
    </row>
    <row r="91" spans="1:22" ht="15.75" customHeight="1">
      <c r="A91" s="270" t="s">
        <v>223</v>
      </c>
      <c r="B91" s="234">
        <v>160988.95</v>
      </c>
      <c r="C91" s="235">
        <v>12566.13</v>
      </c>
      <c r="D91" s="236">
        <v>0</v>
      </c>
      <c r="E91" s="234">
        <v>0</v>
      </c>
      <c r="F91" s="235">
        <v>0</v>
      </c>
      <c r="G91" s="236">
        <v>0</v>
      </c>
      <c r="H91" s="238">
        <v>0</v>
      </c>
      <c r="I91" s="239">
        <v>0</v>
      </c>
      <c r="J91" s="262">
        <v>0</v>
      </c>
      <c r="K91" s="238">
        <v>140</v>
      </c>
      <c r="L91" s="239">
        <v>0</v>
      </c>
      <c r="M91" s="477">
        <v>0</v>
      </c>
      <c r="N91" s="238">
        <v>140</v>
      </c>
      <c r="O91" s="239">
        <v>0</v>
      </c>
      <c r="P91" s="262">
        <v>0</v>
      </c>
      <c r="Q91" s="238">
        <v>0</v>
      </c>
      <c r="R91" s="239">
        <v>0</v>
      </c>
      <c r="S91" s="477">
        <v>0</v>
      </c>
      <c r="T91" s="238">
        <v>0</v>
      </c>
      <c r="U91" s="239">
        <v>0</v>
      </c>
      <c r="V91" s="240">
        <v>0</v>
      </c>
    </row>
    <row r="92" spans="1:22" ht="15.75" customHeight="1">
      <c r="A92" s="270" t="s">
        <v>224</v>
      </c>
      <c r="B92" s="234">
        <v>1292872.91</v>
      </c>
      <c r="C92" s="235">
        <v>262628.9</v>
      </c>
      <c r="D92" s="236">
        <v>125420.08</v>
      </c>
      <c r="E92" s="234">
        <v>1335071.97</v>
      </c>
      <c r="F92" s="235">
        <v>263178.17</v>
      </c>
      <c r="G92" s="236">
        <v>230226.81</v>
      </c>
      <c r="H92" s="238">
        <v>1888805.8</v>
      </c>
      <c r="I92" s="239">
        <v>112362.23</v>
      </c>
      <c r="J92" s="262">
        <v>12758</v>
      </c>
      <c r="K92" s="238">
        <v>2546133.57</v>
      </c>
      <c r="L92" s="239">
        <v>36989.78</v>
      </c>
      <c r="M92" s="477">
        <v>0</v>
      </c>
      <c r="N92" s="238">
        <v>2771388.7800000003</v>
      </c>
      <c r="O92" s="239">
        <v>125059.08</v>
      </c>
      <c r="P92" s="262">
        <v>3115</v>
      </c>
      <c r="Q92" s="238">
        <v>11778384.76</v>
      </c>
      <c r="R92" s="239">
        <v>33697.72</v>
      </c>
      <c r="S92" s="477">
        <v>0</v>
      </c>
      <c r="T92" s="238">
        <v>11778384.76</v>
      </c>
      <c r="U92" s="239">
        <v>33697.72</v>
      </c>
      <c r="V92" s="240">
        <v>0</v>
      </c>
    </row>
    <row r="93" spans="1:22" ht="15.75" customHeight="1">
      <c r="A93" s="270" t="s">
        <v>225</v>
      </c>
      <c r="B93" s="234">
        <v>447.93</v>
      </c>
      <c r="C93" s="235">
        <v>322.93</v>
      </c>
      <c r="D93" s="236">
        <v>0</v>
      </c>
      <c r="E93" s="234">
        <v>368022.82</v>
      </c>
      <c r="F93" s="235">
        <v>125720.54</v>
      </c>
      <c r="G93" s="236">
        <v>0</v>
      </c>
      <c r="H93" s="238">
        <v>542302.28</v>
      </c>
      <c r="I93" s="239">
        <v>6963.67</v>
      </c>
      <c r="J93" s="262">
        <v>0</v>
      </c>
      <c r="K93" s="238">
        <v>535338.61</v>
      </c>
      <c r="L93" s="239">
        <v>10170.82</v>
      </c>
      <c r="M93" s="477">
        <v>0</v>
      </c>
      <c r="N93" s="238">
        <v>525167.79</v>
      </c>
      <c r="O93" s="239">
        <v>0</v>
      </c>
      <c r="P93" s="262">
        <v>0</v>
      </c>
      <c r="Q93" s="238">
        <v>7289668.79</v>
      </c>
      <c r="R93" s="239">
        <v>10000</v>
      </c>
      <c r="S93" s="477">
        <v>0</v>
      </c>
      <c r="T93" s="238">
        <v>7289668.79</v>
      </c>
      <c r="U93" s="239">
        <v>10000</v>
      </c>
      <c r="V93" s="240">
        <v>0</v>
      </c>
    </row>
    <row r="94" spans="1:22" ht="15.75" customHeight="1">
      <c r="A94" s="270" t="s">
        <v>226</v>
      </c>
      <c r="B94" s="234">
        <v>16777</v>
      </c>
      <c r="C94" s="235">
        <v>16715</v>
      </c>
      <c r="D94" s="236">
        <v>0</v>
      </c>
      <c r="E94" s="234">
        <v>0</v>
      </c>
      <c r="F94" s="235">
        <v>0</v>
      </c>
      <c r="G94" s="236">
        <v>0</v>
      </c>
      <c r="H94" s="238">
        <v>0</v>
      </c>
      <c r="I94" s="239">
        <v>0</v>
      </c>
      <c r="J94" s="262">
        <v>0</v>
      </c>
      <c r="K94" s="238">
        <v>0</v>
      </c>
      <c r="L94" s="239">
        <v>0</v>
      </c>
      <c r="M94" s="477">
        <v>0</v>
      </c>
      <c r="N94" s="238">
        <v>0</v>
      </c>
      <c r="O94" s="239">
        <v>0</v>
      </c>
      <c r="P94" s="262">
        <v>0</v>
      </c>
      <c r="Q94" s="238">
        <v>0</v>
      </c>
      <c r="R94" s="239">
        <v>0</v>
      </c>
      <c r="S94" s="477">
        <v>0</v>
      </c>
      <c r="T94" s="238">
        <v>0</v>
      </c>
      <c r="U94" s="239">
        <v>0</v>
      </c>
      <c r="V94" s="240">
        <v>0</v>
      </c>
    </row>
    <row r="95" spans="1:22" ht="15.75" customHeight="1">
      <c r="A95" s="270" t="s">
        <v>192</v>
      </c>
      <c r="B95" s="234">
        <v>215811.14</v>
      </c>
      <c r="C95" s="235">
        <v>48202.04</v>
      </c>
      <c r="D95" s="236">
        <v>4398.82</v>
      </c>
      <c r="E95" s="234">
        <v>922</v>
      </c>
      <c r="F95" s="235">
        <v>302</v>
      </c>
      <c r="G95" s="236">
        <v>5.75</v>
      </c>
      <c r="H95" s="238">
        <v>67004</v>
      </c>
      <c r="I95" s="239">
        <v>5758</v>
      </c>
      <c r="J95" s="262">
        <v>202.38</v>
      </c>
      <c r="K95" s="238">
        <v>178902</v>
      </c>
      <c r="L95" s="239">
        <v>16812.46</v>
      </c>
      <c r="M95" s="477">
        <v>344.8</v>
      </c>
      <c r="N95" s="238">
        <v>428281.72</v>
      </c>
      <c r="O95" s="239">
        <v>46974.93</v>
      </c>
      <c r="P95" s="262">
        <v>3806.75</v>
      </c>
      <c r="Q95" s="238">
        <v>647118.63</v>
      </c>
      <c r="R95" s="239">
        <v>70337.37</v>
      </c>
      <c r="S95" s="477">
        <v>11676.5</v>
      </c>
      <c r="T95" s="238">
        <v>647118.63</v>
      </c>
      <c r="U95" s="239">
        <v>70337.37</v>
      </c>
      <c r="V95" s="240">
        <v>11676.5</v>
      </c>
    </row>
    <row r="96" spans="1:22" ht="15.75" customHeight="1">
      <c r="A96" s="270" t="s">
        <v>227</v>
      </c>
      <c r="B96" s="234">
        <v>456793.53</v>
      </c>
      <c r="C96" s="235">
        <v>78099.4</v>
      </c>
      <c r="D96" s="236">
        <v>0</v>
      </c>
      <c r="E96" s="234">
        <v>0</v>
      </c>
      <c r="F96" s="235">
        <v>0</v>
      </c>
      <c r="G96" s="236">
        <v>0</v>
      </c>
      <c r="H96" s="238">
        <v>0</v>
      </c>
      <c r="I96" s="239">
        <v>0</v>
      </c>
      <c r="J96" s="262">
        <v>0</v>
      </c>
      <c r="K96" s="238">
        <v>20621.8</v>
      </c>
      <c r="L96" s="239">
        <v>1906.8</v>
      </c>
      <c r="M96" s="477">
        <v>0</v>
      </c>
      <c r="N96" s="238">
        <v>313.25</v>
      </c>
      <c r="O96" s="239">
        <v>313.25</v>
      </c>
      <c r="P96" s="262">
        <v>0</v>
      </c>
      <c r="Q96" s="238">
        <v>0</v>
      </c>
      <c r="R96" s="239">
        <v>0</v>
      </c>
      <c r="S96" s="477">
        <v>0</v>
      </c>
      <c r="T96" s="238">
        <v>0</v>
      </c>
      <c r="U96" s="239">
        <v>0</v>
      </c>
      <c r="V96" s="240">
        <v>0</v>
      </c>
    </row>
    <row r="97" spans="1:22" ht="15.75" customHeight="1">
      <c r="A97" s="270" t="s">
        <v>254</v>
      </c>
      <c r="B97" s="234" t="s">
        <v>13</v>
      </c>
      <c r="C97" s="235" t="s">
        <v>13</v>
      </c>
      <c r="D97" s="236" t="s">
        <v>13</v>
      </c>
      <c r="E97" s="234" t="s">
        <v>13</v>
      </c>
      <c r="F97" s="235" t="s">
        <v>13</v>
      </c>
      <c r="G97" s="236" t="s">
        <v>13</v>
      </c>
      <c r="H97" s="238" t="s">
        <v>13</v>
      </c>
      <c r="I97" s="239" t="s">
        <v>13</v>
      </c>
      <c r="J97" s="262" t="s">
        <v>13</v>
      </c>
      <c r="K97" s="238" t="s">
        <v>13</v>
      </c>
      <c r="L97" s="239" t="s">
        <v>13</v>
      </c>
      <c r="M97" s="477" t="s">
        <v>13</v>
      </c>
      <c r="N97" s="238">
        <v>2500245.11</v>
      </c>
      <c r="O97" s="239">
        <v>481167.32</v>
      </c>
      <c r="P97" s="262">
        <v>1414.55</v>
      </c>
      <c r="Q97" s="238">
        <v>1148095.3499999999</v>
      </c>
      <c r="R97" s="239">
        <v>131999.21000000002</v>
      </c>
      <c r="S97" s="477">
        <v>13855</v>
      </c>
      <c r="T97" s="238">
        <v>1148095.3499999999</v>
      </c>
      <c r="U97" s="239">
        <v>131999.21000000002</v>
      </c>
      <c r="V97" s="240">
        <v>13855</v>
      </c>
    </row>
    <row r="98" spans="1:22" ht="15.75" customHeight="1">
      <c r="A98" s="270" t="s">
        <v>326</v>
      </c>
      <c r="B98" s="234" t="s">
        <v>13</v>
      </c>
      <c r="C98" s="235" t="s">
        <v>13</v>
      </c>
      <c r="D98" s="236" t="s">
        <v>13</v>
      </c>
      <c r="E98" s="234" t="s">
        <v>13</v>
      </c>
      <c r="F98" s="235" t="s">
        <v>13</v>
      </c>
      <c r="G98" s="236" t="s">
        <v>13</v>
      </c>
      <c r="H98" s="238" t="s">
        <v>13</v>
      </c>
      <c r="I98" s="239" t="s">
        <v>13</v>
      </c>
      <c r="J98" s="262" t="s">
        <v>13</v>
      </c>
      <c r="K98" s="238" t="s">
        <v>13</v>
      </c>
      <c r="L98" s="239" t="s">
        <v>13</v>
      </c>
      <c r="M98" s="477" t="s">
        <v>13</v>
      </c>
      <c r="N98" s="234" t="s">
        <v>13</v>
      </c>
      <c r="O98" s="235" t="s">
        <v>13</v>
      </c>
      <c r="P98" s="236" t="s">
        <v>13</v>
      </c>
      <c r="Q98" s="238" t="s">
        <v>13</v>
      </c>
      <c r="R98" s="239" t="s">
        <v>13</v>
      </c>
      <c r="S98" s="477" t="s">
        <v>13</v>
      </c>
      <c r="T98" s="234" t="s">
        <v>13</v>
      </c>
      <c r="U98" s="235" t="s">
        <v>13</v>
      </c>
      <c r="V98" s="237" t="s">
        <v>13</v>
      </c>
    </row>
    <row r="99" spans="1:22" ht="15.75" customHeight="1">
      <c r="A99" s="270" t="s">
        <v>193</v>
      </c>
      <c r="B99" s="234">
        <v>23251623.939999998</v>
      </c>
      <c r="C99" s="235">
        <v>4306601.74</v>
      </c>
      <c r="D99" s="236">
        <v>86365.08</v>
      </c>
      <c r="E99" s="234">
        <v>35598874.78000001</v>
      </c>
      <c r="F99" s="235">
        <v>7113872.870000001</v>
      </c>
      <c r="G99" s="236">
        <v>193262.89</v>
      </c>
      <c r="H99" s="238">
        <v>37954351.190000005</v>
      </c>
      <c r="I99" s="239">
        <v>5036560.15</v>
      </c>
      <c r="J99" s="262">
        <v>81904.7</v>
      </c>
      <c r="K99" s="238">
        <v>42322496.49999999</v>
      </c>
      <c r="L99" s="239">
        <v>6758103.180000001</v>
      </c>
      <c r="M99" s="477">
        <v>153034.28</v>
      </c>
      <c r="N99" s="238">
        <v>56115691.18</v>
      </c>
      <c r="O99" s="239">
        <v>7243186.429999999</v>
      </c>
      <c r="P99" s="262">
        <v>378606.35</v>
      </c>
      <c r="Q99" s="238">
        <v>55170674.410000004</v>
      </c>
      <c r="R99" s="239">
        <v>5915791.45</v>
      </c>
      <c r="S99" s="477">
        <v>418123.22</v>
      </c>
      <c r="T99" s="238">
        <v>55170674.410000004</v>
      </c>
      <c r="U99" s="239">
        <v>5915791.45</v>
      </c>
      <c r="V99" s="240">
        <v>418123.22</v>
      </c>
    </row>
    <row r="100" spans="1:22" ht="15.75" customHeight="1">
      <c r="A100" s="270" t="s">
        <v>194</v>
      </c>
      <c r="B100" s="234">
        <v>1445925.63</v>
      </c>
      <c r="C100" s="235">
        <v>721687.32</v>
      </c>
      <c r="D100" s="236">
        <v>1587.49</v>
      </c>
      <c r="E100" s="234">
        <v>16281465.870000001</v>
      </c>
      <c r="F100" s="235">
        <v>12806138.8</v>
      </c>
      <c r="G100" s="236">
        <v>2010928.55</v>
      </c>
      <c r="H100" s="238">
        <v>23232889.100000005</v>
      </c>
      <c r="I100" s="239">
        <v>17122075.910000004</v>
      </c>
      <c r="J100" s="262">
        <v>3345259.92</v>
      </c>
      <c r="K100" s="238">
        <v>27900290.39</v>
      </c>
      <c r="L100" s="239">
        <v>18235017.25</v>
      </c>
      <c r="M100" s="477">
        <v>3272718.27</v>
      </c>
      <c r="N100" s="238">
        <v>57654813.339999996</v>
      </c>
      <c r="O100" s="239">
        <v>31623871.66</v>
      </c>
      <c r="P100" s="262">
        <v>5522777.1</v>
      </c>
      <c r="Q100" s="238">
        <v>69478678.83999999</v>
      </c>
      <c r="R100" s="239">
        <v>37029636.23</v>
      </c>
      <c r="S100" s="477">
        <v>6316079.12</v>
      </c>
      <c r="T100" s="238">
        <v>65013554.95999999</v>
      </c>
      <c r="U100" s="239">
        <v>34418282.160000004</v>
      </c>
      <c r="V100" s="240">
        <v>4139602.34</v>
      </c>
    </row>
    <row r="101" spans="1:22" ht="15.75" customHeight="1">
      <c r="A101" s="270" t="s">
        <v>195</v>
      </c>
      <c r="B101" s="234">
        <v>7919420.43</v>
      </c>
      <c r="C101" s="235">
        <v>7141953.569999999</v>
      </c>
      <c r="D101" s="236">
        <v>150161.88</v>
      </c>
      <c r="E101" s="234">
        <v>3689.45</v>
      </c>
      <c r="F101" s="235">
        <v>3689.45</v>
      </c>
      <c r="G101" s="236">
        <v>0</v>
      </c>
      <c r="H101" s="238">
        <v>0</v>
      </c>
      <c r="I101" s="239">
        <v>0</v>
      </c>
      <c r="J101" s="262">
        <v>0</v>
      </c>
      <c r="K101" s="238">
        <v>0</v>
      </c>
      <c r="L101" s="239">
        <v>0</v>
      </c>
      <c r="M101" s="477">
        <v>0</v>
      </c>
      <c r="N101" s="238">
        <v>544</v>
      </c>
      <c r="O101" s="239">
        <v>544</v>
      </c>
      <c r="P101" s="262">
        <v>0</v>
      </c>
      <c r="Q101" s="238">
        <v>0</v>
      </c>
      <c r="R101" s="239">
        <v>0</v>
      </c>
      <c r="S101" s="477">
        <v>0</v>
      </c>
      <c r="T101" s="238">
        <v>0</v>
      </c>
      <c r="U101" s="239">
        <v>0</v>
      </c>
      <c r="V101" s="240">
        <v>0</v>
      </c>
    </row>
    <row r="102" spans="1:22" ht="15.75" customHeight="1">
      <c r="A102" s="270" t="s">
        <v>228</v>
      </c>
      <c r="B102" s="234">
        <v>88816.06</v>
      </c>
      <c r="C102" s="235">
        <v>84849.42</v>
      </c>
      <c r="D102" s="236">
        <v>0</v>
      </c>
      <c r="E102" s="234">
        <v>0</v>
      </c>
      <c r="F102" s="235">
        <v>0</v>
      </c>
      <c r="G102" s="236">
        <v>0</v>
      </c>
      <c r="H102" s="238">
        <v>631.33</v>
      </c>
      <c r="I102" s="239">
        <v>631.33</v>
      </c>
      <c r="J102" s="262">
        <v>0</v>
      </c>
      <c r="K102" s="238">
        <v>0</v>
      </c>
      <c r="L102" s="239">
        <v>0</v>
      </c>
      <c r="M102" s="477">
        <v>0</v>
      </c>
      <c r="N102" s="238">
        <v>1640351.47</v>
      </c>
      <c r="O102" s="239">
        <v>1283603.84</v>
      </c>
      <c r="P102" s="262">
        <v>2397</v>
      </c>
      <c r="Q102" s="238">
        <v>182</v>
      </c>
      <c r="R102" s="239">
        <v>0</v>
      </c>
      <c r="S102" s="477">
        <v>0</v>
      </c>
      <c r="T102" s="238">
        <v>701</v>
      </c>
      <c r="U102" s="239">
        <v>519</v>
      </c>
      <c r="V102" s="240">
        <v>519</v>
      </c>
    </row>
    <row r="103" spans="1:22" ht="15.75" customHeight="1">
      <c r="A103" s="270" t="s">
        <v>229</v>
      </c>
      <c r="B103" s="234">
        <v>21934260.940000005</v>
      </c>
      <c r="C103" s="235">
        <v>19271787.639999997</v>
      </c>
      <c r="D103" s="236">
        <v>947226.35</v>
      </c>
      <c r="E103" s="234">
        <v>34850277.440000005</v>
      </c>
      <c r="F103" s="235">
        <v>21924151.650000002</v>
      </c>
      <c r="G103" s="236">
        <v>1393308.18</v>
      </c>
      <c r="H103" s="238">
        <v>12999648.620000003</v>
      </c>
      <c r="I103" s="239">
        <v>7588537.14</v>
      </c>
      <c r="J103" s="262">
        <v>513976.25</v>
      </c>
      <c r="K103" s="238">
        <v>17323389.71</v>
      </c>
      <c r="L103" s="239">
        <v>11656274.659999998</v>
      </c>
      <c r="M103" s="477">
        <v>481463.15</v>
      </c>
      <c r="N103" s="238">
        <v>22710200.59</v>
      </c>
      <c r="O103" s="239">
        <v>16972636.96</v>
      </c>
      <c r="P103" s="262">
        <v>177940.35000000003</v>
      </c>
      <c r="Q103" s="238">
        <v>20755390.890000004</v>
      </c>
      <c r="R103" s="239">
        <v>14511873.769999998</v>
      </c>
      <c r="S103" s="477">
        <v>612043.06</v>
      </c>
      <c r="T103" s="238">
        <v>21006702.199999996</v>
      </c>
      <c r="U103" s="239">
        <v>13484301.75</v>
      </c>
      <c r="V103" s="240">
        <v>239151.06</v>
      </c>
    </row>
    <row r="104" spans="1:22" ht="15.75" customHeight="1">
      <c r="A104" s="270" t="s">
        <v>196</v>
      </c>
      <c r="B104" s="234">
        <v>433.08</v>
      </c>
      <c r="C104" s="235">
        <v>433.08</v>
      </c>
      <c r="D104" s="236">
        <v>0</v>
      </c>
      <c r="E104" s="234">
        <v>10473.35</v>
      </c>
      <c r="F104" s="235">
        <v>10473.35</v>
      </c>
      <c r="G104" s="236">
        <v>0.1</v>
      </c>
      <c r="H104" s="238">
        <v>384560.03</v>
      </c>
      <c r="I104" s="239">
        <v>382563.26</v>
      </c>
      <c r="J104" s="262">
        <v>7275.83</v>
      </c>
      <c r="K104" s="238">
        <v>26.4</v>
      </c>
      <c r="L104" s="239">
        <v>26.4</v>
      </c>
      <c r="M104" s="477">
        <v>9691.27</v>
      </c>
      <c r="N104" s="238">
        <v>3133.33</v>
      </c>
      <c r="O104" s="239">
        <v>784.52</v>
      </c>
      <c r="P104" s="262">
        <v>1189.41</v>
      </c>
      <c r="Q104" s="238">
        <v>2010.72</v>
      </c>
      <c r="R104" s="239">
        <v>7371.91</v>
      </c>
      <c r="S104" s="477">
        <v>864.6500000000001</v>
      </c>
      <c r="T104" s="238">
        <v>2992</v>
      </c>
      <c r="U104" s="239">
        <v>995.03</v>
      </c>
      <c r="V104" s="240">
        <v>1318.05</v>
      </c>
    </row>
    <row r="105" spans="1:22" ht="15.75" customHeight="1">
      <c r="A105" s="270" t="s">
        <v>197</v>
      </c>
      <c r="B105" s="234">
        <v>17270435.259999998</v>
      </c>
      <c r="C105" s="235">
        <v>1774864.26</v>
      </c>
      <c r="D105" s="236">
        <v>75051.48</v>
      </c>
      <c r="E105" s="234">
        <v>972.81</v>
      </c>
      <c r="F105" s="235">
        <v>972.81</v>
      </c>
      <c r="G105" s="236">
        <v>196.45</v>
      </c>
      <c r="H105" s="238">
        <v>268.26</v>
      </c>
      <c r="I105" s="239">
        <v>268.3</v>
      </c>
      <c r="J105" s="262">
        <v>3604.33</v>
      </c>
      <c r="K105" s="238">
        <v>1937.83</v>
      </c>
      <c r="L105" s="239">
        <v>946.83</v>
      </c>
      <c r="M105" s="477">
        <v>1136.2</v>
      </c>
      <c r="N105" s="238">
        <v>2103.85</v>
      </c>
      <c r="O105" s="239">
        <v>2103.85</v>
      </c>
      <c r="P105" s="262">
        <v>114.45</v>
      </c>
      <c r="Q105" s="238">
        <v>9817.21</v>
      </c>
      <c r="R105" s="239">
        <v>1202.21</v>
      </c>
      <c r="S105" s="477">
        <v>1598.7</v>
      </c>
      <c r="T105" s="238">
        <v>748.94</v>
      </c>
      <c r="U105" s="239">
        <v>208.26</v>
      </c>
      <c r="V105" s="240">
        <v>707.37</v>
      </c>
    </row>
    <row r="106" spans="1:22" ht="15.75" customHeight="1">
      <c r="A106" s="270" t="s">
        <v>230</v>
      </c>
      <c r="B106" s="234">
        <v>66618.02</v>
      </c>
      <c r="C106" s="235">
        <v>36155.26</v>
      </c>
      <c r="D106" s="236">
        <v>103.2</v>
      </c>
      <c r="E106" s="234">
        <v>69430.11</v>
      </c>
      <c r="F106" s="235">
        <v>69430.11</v>
      </c>
      <c r="G106" s="236">
        <v>0</v>
      </c>
      <c r="H106" s="238">
        <v>975.5</v>
      </c>
      <c r="I106" s="239">
        <v>975.5</v>
      </c>
      <c r="J106" s="262">
        <v>0</v>
      </c>
      <c r="K106" s="238">
        <v>0</v>
      </c>
      <c r="L106" s="239">
        <v>0</v>
      </c>
      <c r="M106" s="477">
        <v>143.53</v>
      </c>
      <c r="N106" s="238">
        <v>36415.91</v>
      </c>
      <c r="O106" s="239">
        <v>42664.560000000005</v>
      </c>
      <c r="P106" s="262">
        <v>299.02</v>
      </c>
      <c r="Q106" s="238">
        <v>0</v>
      </c>
      <c r="R106" s="239">
        <v>0</v>
      </c>
      <c r="S106" s="477">
        <v>0</v>
      </c>
      <c r="T106" s="238">
        <v>0</v>
      </c>
      <c r="U106" s="239">
        <v>0</v>
      </c>
      <c r="V106" s="240">
        <v>0</v>
      </c>
    </row>
    <row r="107" spans="1:22" ht="15.75" customHeight="1">
      <c r="A107" s="270" t="s">
        <v>231</v>
      </c>
      <c r="B107" s="234">
        <v>0</v>
      </c>
      <c r="C107" s="235">
        <v>0</v>
      </c>
      <c r="D107" s="236">
        <v>0</v>
      </c>
      <c r="E107" s="234">
        <v>0</v>
      </c>
      <c r="F107" s="235">
        <v>0</v>
      </c>
      <c r="G107" s="236">
        <v>0</v>
      </c>
      <c r="H107" s="238">
        <v>141046.56</v>
      </c>
      <c r="I107" s="239">
        <v>142546.5</v>
      </c>
      <c r="J107" s="262">
        <v>3816.15</v>
      </c>
      <c r="K107" s="238">
        <v>708428.87</v>
      </c>
      <c r="L107" s="239">
        <v>713027.14</v>
      </c>
      <c r="M107" s="477">
        <v>13909.9</v>
      </c>
      <c r="N107" s="238">
        <v>626293.5900000001</v>
      </c>
      <c r="O107" s="239">
        <v>527172.4500000001</v>
      </c>
      <c r="P107" s="262">
        <v>28194.84</v>
      </c>
      <c r="Q107" s="238">
        <v>491775.28</v>
      </c>
      <c r="R107" s="239">
        <v>513345.71</v>
      </c>
      <c r="S107" s="477">
        <v>8002.089999999999</v>
      </c>
      <c r="T107" s="238">
        <v>30558.48</v>
      </c>
      <c r="U107" s="239">
        <v>43204.9</v>
      </c>
      <c r="V107" s="240">
        <v>6214.8</v>
      </c>
    </row>
    <row r="108" spans="1:22" ht="15.75" customHeight="1">
      <c r="A108" s="270" t="s">
        <v>232</v>
      </c>
      <c r="B108" s="234">
        <v>0</v>
      </c>
      <c r="C108" s="235">
        <v>0</v>
      </c>
      <c r="D108" s="236">
        <v>0</v>
      </c>
      <c r="E108" s="234">
        <v>0</v>
      </c>
      <c r="F108" s="235">
        <v>0</v>
      </c>
      <c r="G108" s="236">
        <v>0</v>
      </c>
      <c r="H108" s="238">
        <v>13303557.169999998</v>
      </c>
      <c r="I108" s="239">
        <v>13170319.589999998</v>
      </c>
      <c r="J108" s="262">
        <v>61858.47</v>
      </c>
      <c r="K108" s="238">
        <v>9031464.95</v>
      </c>
      <c r="L108" s="239">
        <v>8924388.59</v>
      </c>
      <c r="M108" s="477">
        <v>127447</v>
      </c>
      <c r="N108" s="238">
        <v>4406874.909999999</v>
      </c>
      <c r="O108" s="239">
        <v>4363945.989999999</v>
      </c>
      <c r="P108" s="262">
        <v>64554.52</v>
      </c>
      <c r="Q108" s="238">
        <v>1765736.2800000005</v>
      </c>
      <c r="R108" s="239">
        <v>1579318.0400000005</v>
      </c>
      <c r="S108" s="477">
        <v>61749.840000000004</v>
      </c>
      <c r="T108" s="238">
        <v>341362.94</v>
      </c>
      <c r="U108" s="239">
        <v>172763.07</v>
      </c>
      <c r="V108" s="240">
        <v>31209.07</v>
      </c>
    </row>
    <row r="109" spans="1:22" ht="15.75" customHeight="1">
      <c r="A109" s="270" t="s">
        <v>233</v>
      </c>
      <c r="B109" s="234">
        <v>0</v>
      </c>
      <c r="C109" s="235">
        <v>0</v>
      </c>
      <c r="D109" s="236">
        <v>0</v>
      </c>
      <c r="E109" s="234">
        <v>0</v>
      </c>
      <c r="F109" s="235">
        <v>0</v>
      </c>
      <c r="G109" s="236">
        <v>0</v>
      </c>
      <c r="H109" s="238">
        <v>8388824.711</v>
      </c>
      <c r="I109" s="239">
        <v>8298708.19</v>
      </c>
      <c r="J109" s="262">
        <v>34588.57</v>
      </c>
      <c r="K109" s="238">
        <v>9295999.85</v>
      </c>
      <c r="L109" s="239">
        <v>9246526.36</v>
      </c>
      <c r="M109" s="477">
        <v>108370.28</v>
      </c>
      <c r="N109" s="238">
        <v>7410974.909999999</v>
      </c>
      <c r="O109" s="239">
        <v>5252729.159999998</v>
      </c>
      <c r="P109" s="262">
        <v>57128.28</v>
      </c>
      <c r="Q109" s="238">
        <v>2110853.95</v>
      </c>
      <c r="R109" s="239">
        <v>2073736.39</v>
      </c>
      <c r="S109" s="477">
        <v>69854.96999999999</v>
      </c>
      <c r="T109" s="238">
        <v>303215.96</v>
      </c>
      <c r="U109" s="239">
        <v>268715.6</v>
      </c>
      <c r="V109" s="240">
        <v>53716.84</v>
      </c>
    </row>
    <row r="110" spans="1:22" s="547" customFormat="1" ht="15.75" customHeight="1">
      <c r="A110" s="556" t="s">
        <v>287</v>
      </c>
      <c r="B110" s="540">
        <v>0</v>
      </c>
      <c r="C110" s="541">
        <v>0</v>
      </c>
      <c r="D110" s="542">
        <v>0</v>
      </c>
      <c r="E110" s="540">
        <v>0</v>
      </c>
      <c r="F110" s="541">
        <v>0</v>
      </c>
      <c r="G110" s="542">
        <v>0</v>
      </c>
      <c r="H110" s="540">
        <v>0</v>
      </c>
      <c r="I110" s="541">
        <v>0</v>
      </c>
      <c r="J110" s="542">
        <v>0</v>
      </c>
      <c r="K110" s="540">
        <v>0</v>
      </c>
      <c r="L110" s="541">
        <v>0</v>
      </c>
      <c r="M110" s="542">
        <v>0</v>
      </c>
      <c r="N110" s="540">
        <v>0</v>
      </c>
      <c r="O110" s="541">
        <v>0</v>
      </c>
      <c r="P110" s="542">
        <v>0</v>
      </c>
      <c r="Q110" s="540">
        <v>21737.72</v>
      </c>
      <c r="R110" s="541">
        <v>19145.72</v>
      </c>
      <c r="S110" s="542">
        <v>0</v>
      </c>
      <c r="T110" s="540">
        <v>426934.78</v>
      </c>
      <c r="U110" s="541">
        <v>429782.04</v>
      </c>
      <c r="V110" s="549">
        <v>27285.42</v>
      </c>
    </row>
    <row r="111" spans="1:22" s="547" customFormat="1" ht="15.75" customHeight="1">
      <c r="A111" s="556" t="s">
        <v>288</v>
      </c>
      <c r="B111" s="540">
        <v>0</v>
      </c>
      <c r="C111" s="541">
        <v>0</v>
      </c>
      <c r="D111" s="542">
        <v>0</v>
      </c>
      <c r="E111" s="540">
        <v>0</v>
      </c>
      <c r="F111" s="541">
        <v>0</v>
      </c>
      <c r="G111" s="542">
        <v>0</v>
      </c>
      <c r="H111" s="540">
        <v>0</v>
      </c>
      <c r="I111" s="541">
        <v>0</v>
      </c>
      <c r="J111" s="542">
        <v>0</v>
      </c>
      <c r="K111" s="540">
        <v>0</v>
      </c>
      <c r="L111" s="541">
        <v>0</v>
      </c>
      <c r="M111" s="542">
        <v>0</v>
      </c>
      <c r="N111" s="540">
        <v>0</v>
      </c>
      <c r="O111" s="541">
        <v>0</v>
      </c>
      <c r="P111" s="542">
        <v>0</v>
      </c>
      <c r="Q111" s="540">
        <v>3998006.82</v>
      </c>
      <c r="R111" s="541">
        <v>3631706.0100000002</v>
      </c>
      <c r="S111" s="542">
        <v>12425.35</v>
      </c>
      <c r="T111" s="540">
        <v>11812630.480000002</v>
      </c>
      <c r="U111" s="541">
        <v>11195295.790000001</v>
      </c>
      <c r="V111" s="549">
        <v>338886.83</v>
      </c>
    </row>
    <row r="112" spans="1:22" s="547" customFormat="1" ht="15.75" customHeight="1">
      <c r="A112" s="556" t="s">
        <v>289</v>
      </c>
      <c r="B112" s="540">
        <v>0</v>
      </c>
      <c r="C112" s="541">
        <v>0</v>
      </c>
      <c r="D112" s="542">
        <v>0</v>
      </c>
      <c r="E112" s="540">
        <v>0</v>
      </c>
      <c r="F112" s="541">
        <v>0</v>
      </c>
      <c r="G112" s="542">
        <v>0</v>
      </c>
      <c r="H112" s="540">
        <v>0</v>
      </c>
      <c r="I112" s="541">
        <v>0</v>
      </c>
      <c r="J112" s="542">
        <v>0</v>
      </c>
      <c r="K112" s="540">
        <v>0</v>
      </c>
      <c r="L112" s="541">
        <v>0</v>
      </c>
      <c r="M112" s="542">
        <v>0</v>
      </c>
      <c r="N112" s="540">
        <v>0</v>
      </c>
      <c r="O112" s="541">
        <v>0</v>
      </c>
      <c r="P112" s="542">
        <v>0</v>
      </c>
      <c r="Q112" s="540">
        <v>600785.5599999999</v>
      </c>
      <c r="R112" s="541">
        <v>622770.82</v>
      </c>
      <c r="S112" s="542">
        <v>38356.35</v>
      </c>
      <c r="T112" s="540">
        <v>7312574.8</v>
      </c>
      <c r="U112" s="541">
        <v>7327626.91</v>
      </c>
      <c r="V112" s="549">
        <v>210090.43</v>
      </c>
    </row>
    <row r="113" spans="1:22" ht="15.75" customHeight="1">
      <c r="A113" s="270" t="s">
        <v>198</v>
      </c>
      <c r="B113" s="234">
        <v>121186546.08999999</v>
      </c>
      <c r="C113" s="235">
        <v>3611610.8</v>
      </c>
      <c r="D113" s="236">
        <v>319493.84</v>
      </c>
      <c r="E113" s="234">
        <v>181138279.12</v>
      </c>
      <c r="F113" s="235">
        <v>7998381.430000001</v>
      </c>
      <c r="G113" s="236">
        <v>75855.03</v>
      </c>
      <c r="H113" s="238">
        <v>280003696.82</v>
      </c>
      <c r="I113" s="239">
        <v>7667822.78</v>
      </c>
      <c r="J113" s="262">
        <v>619309.39</v>
      </c>
      <c r="K113" s="238">
        <v>254821945.05999994</v>
      </c>
      <c r="L113" s="239">
        <v>7741775.690000001</v>
      </c>
      <c r="M113" s="477">
        <v>108581.57</v>
      </c>
      <c r="N113" s="238">
        <v>273330945.97999996</v>
      </c>
      <c r="O113" s="239">
        <v>7287917.800000001</v>
      </c>
      <c r="P113" s="262">
        <v>108606.8</v>
      </c>
      <c r="Q113" s="238">
        <v>334903426.05000013</v>
      </c>
      <c r="R113" s="239">
        <v>8135447.46</v>
      </c>
      <c r="S113" s="477">
        <v>340793.1</v>
      </c>
      <c r="T113" s="238">
        <v>466806075.52</v>
      </c>
      <c r="U113" s="239">
        <v>9953592.13</v>
      </c>
      <c r="V113" s="240">
        <v>318790.09</v>
      </c>
    </row>
    <row r="114" spans="1:22" ht="15.75" customHeight="1">
      <c r="A114" s="270" t="s">
        <v>199</v>
      </c>
      <c r="B114" s="234">
        <v>61520.86</v>
      </c>
      <c r="C114" s="235">
        <v>33924.64</v>
      </c>
      <c r="D114" s="236">
        <v>0</v>
      </c>
      <c r="E114" s="234">
        <v>781.22</v>
      </c>
      <c r="F114" s="235">
        <v>704</v>
      </c>
      <c r="G114" s="236">
        <v>0</v>
      </c>
      <c r="H114" s="238">
        <v>137681.62</v>
      </c>
      <c r="I114" s="239">
        <v>137681.53</v>
      </c>
      <c r="J114" s="262">
        <v>0</v>
      </c>
      <c r="K114" s="238">
        <v>0.09</v>
      </c>
      <c r="L114" s="239">
        <v>0</v>
      </c>
      <c r="M114" s="477">
        <v>0</v>
      </c>
      <c r="N114" s="238">
        <v>0.09</v>
      </c>
      <c r="O114" s="239">
        <v>0</v>
      </c>
      <c r="P114" s="262">
        <v>0</v>
      </c>
      <c r="Q114" s="238">
        <v>8615.09</v>
      </c>
      <c r="R114" s="239">
        <v>8615</v>
      </c>
      <c r="S114" s="477">
        <v>0</v>
      </c>
      <c r="T114" s="238">
        <v>7119.09</v>
      </c>
      <c r="U114" s="239">
        <v>7119</v>
      </c>
      <c r="V114" s="240">
        <v>0</v>
      </c>
    </row>
    <row r="115" spans="1:22" ht="15.75" customHeight="1">
      <c r="A115" s="270" t="s">
        <v>234</v>
      </c>
      <c r="B115" s="234">
        <v>54.24</v>
      </c>
      <c r="C115" s="235">
        <v>0.27</v>
      </c>
      <c r="D115" s="236">
        <v>0</v>
      </c>
      <c r="E115" s="234">
        <v>6540.26</v>
      </c>
      <c r="F115" s="235">
        <v>0</v>
      </c>
      <c r="G115" s="236">
        <v>0</v>
      </c>
      <c r="H115" s="238">
        <v>53.97</v>
      </c>
      <c r="I115" s="239">
        <v>0</v>
      </c>
      <c r="J115" s="262">
        <v>3567.97</v>
      </c>
      <c r="K115" s="238">
        <v>1864.93</v>
      </c>
      <c r="L115" s="239">
        <v>1362.24</v>
      </c>
      <c r="M115" s="477">
        <v>0</v>
      </c>
      <c r="N115" s="238">
        <v>502.69000000000005</v>
      </c>
      <c r="O115" s="239">
        <v>0</v>
      </c>
      <c r="P115" s="262">
        <v>0</v>
      </c>
      <c r="Q115" s="238">
        <v>502.69000000000005</v>
      </c>
      <c r="R115" s="239">
        <v>0</v>
      </c>
      <c r="S115" s="477">
        <v>0</v>
      </c>
      <c r="T115" s="238">
        <v>62.44</v>
      </c>
      <c r="U115" s="239">
        <v>8.47</v>
      </c>
      <c r="V115" s="240">
        <v>0</v>
      </c>
    </row>
    <row r="116" spans="1:22" ht="15.75" customHeight="1">
      <c r="A116" s="270" t="s">
        <v>175</v>
      </c>
      <c r="B116" s="234">
        <v>0</v>
      </c>
      <c r="C116" s="235">
        <v>0</v>
      </c>
      <c r="D116" s="236">
        <v>0</v>
      </c>
      <c r="E116" s="234">
        <v>0</v>
      </c>
      <c r="F116" s="235">
        <v>0</v>
      </c>
      <c r="G116" s="236">
        <v>0</v>
      </c>
      <c r="H116" s="238">
        <v>2958</v>
      </c>
      <c r="I116" s="239">
        <v>2958</v>
      </c>
      <c r="J116" s="262">
        <v>0</v>
      </c>
      <c r="K116" s="238">
        <v>0</v>
      </c>
      <c r="L116" s="239">
        <v>0</v>
      </c>
      <c r="M116" s="477">
        <v>0</v>
      </c>
      <c r="N116" s="238">
        <v>0</v>
      </c>
      <c r="O116" s="239">
        <v>0</v>
      </c>
      <c r="P116" s="262">
        <v>0</v>
      </c>
      <c r="Q116" s="238">
        <v>0</v>
      </c>
      <c r="R116" s="239">
        <v>0</v>
      </c>
      <c r="S116" s="477">
        <v>0</v>
      </c>
      <c r="T116" s="238">
        <v>0</v>
      </c>
      <c r="U116" s="239">
        <v>0</v>
      </c>
      <c r="V116" s="240">
        <v>0</v>
      </c>
    </row>
    <row r="117" spans="1:22" ht="15.75" customHeight="1">
      <c r="A117" s="269" t="s">
        <v>200</v>
      </c>
      <c r="B117" s="234">
        <v>0</v>
      </c>
      <c r="C117" s="235">
        <v>0</v>
      </c>
      <c r="D117" s="236">
        <v>0</v>
      </c>
      <c r="E117" s="234">
        <v>0</v>
      </c>
      <c r="F117" s="235">
        <v>0</v>
      </c>
      <c r="G117" s="236">
        <v>0</v>
      </c>
      <c r="H117" s="238">
        <v>0</v>
      </c>
      <c r="I117" s="239">
        <v>0</v>
      </c>
      <c r="J117" s="262">
        <v>0</v>
      </c>
      <c r="K117" s="238">
        <v>0</v>
      </c>
      <c r="L117" s="239">
        <v>0</v>
      </c>
      <c r="M117" s="477">
        <v>0</v>
      </c>
      <c r="N117" s="238">
        <v>0</v>
      </c>
      <c r="O117" s="239">
        <v>0</v>
      </c>
      <c r="P117" s="262">
        <v>0</v>
      </c>
      <c r="Q117" s="238">
        <v>0</v>
      </c>
      <c r="R117" s="239">
        <v>0</v>
      </c>
      <c r="S117" s="477">
        <v>0</v>
      </c>
      <c r="T117" s="238">
        <v>0</v>
      </c>
      <c r="U117" s="239">
        <v>0</v>
      </c>
      <c r="V117" s="240">
        <v>0</v>
      </c>
    </row>
    <row r="118" spans="1:22" ht="15.75" customHeight="1">
      <c r="A118" s="269" t="s">
        <v>201</v>
      </c>
      <c r="B118" s="234">
        <v>0</v>
      </c>
      <c r="C118" s="235">
        <v>0</v>
      </c>
      <c r="D118" s="236">
        <v>0</v>
      </c>
      <c r="E118" s="234">
        <v>0</v>
      </c>
      <c r="F118" s="235">
        <v>0</v>
      </c>
      <c r="G118" s="236">
        <v>0</v>
      </c>
      <c r="H118" s="238">
        <v>84.6</v>
      </c>
      <c r="I118" s="239">
        <v>84.6</v>
      </c>
      <c r="J118" s="262">
        <v>0</v>
      </c>
      <c r="K118" s="238">
        <v>0</v>
      </c>
      <c r="L118" s="239">
        <v>0</v>
      </c>
      <c r="M118" s="477">
        <v>0</v>
      </c>
      <c r="N118" s="238">
        <v>0</v>
      </c>
      <c r="O118" s="239">
        <v>0</v>
      </c>
      <c r="P118" s="262">
        <v>0</v>
      </c>
      <c r="Q118" s="238">
        <v>0</v>
      </c>
      <c r="R118" s="239">
        <v>0</v>
      </c>
      <c r="S118" s="477">
        <v>0</v>
      </c>
      <c r="T118" s="238">
        <v>0</v>
      </c>
      <c r="U118" s="239">
        <v>0</v>
      </c>
      <c r="V118" s="240">
        <v>0</v>
      </c>
    </row>
    <row r="119" spans="1:22" ht="15.75" customHeight="1">
      <c r="A119" s="269" t="s">
        <v>235</v>
      </c>
      <c r="B119" s="234">
        <v>8</v>
      </c>
      <c r="C119" s="235">
        <v>8</v>
      </c>
      <c r="D119" s="236">
        <v>0</v>
      </c>
      <c r="E119" s="234">
        <v>0</v>
      </c>
      <c r="F119" s="235">
        <v>0</v>
      </c>
      <c r="G119" s="236">
        <v>0</v>
      </c>
      <c r="H119" s="238">
        <v>0</v>
      </c>
      <c r="I119" s="239">
        <v>0</v>
      </c>
      <c r="J119" s="262">
        <v>0</v>
      </c>
      <c r="K119" s="238">
        <v>0</v>
      </c>
      <c r="L119" s="239">
        <v>0</v>
      </c>
      <c r="M119" s="477">
        <v>0</v>
      </c>
      <c r="N119" s="238">
        <v>657</v>
      </c>
      <c r="O119" s="239">
        <v>657</v>
      </c>
      <c r="P119" s="262">
        <v>0</v>
      </c>
      <c r="Q119" s="238">
        <v>0</v>
      </c>
      <c r="R119" s="239">
        <v>0</v>
      </c>
      <c r="S119" s="477">
        <v>0</v>
      </c>
      <c r="T119" s="238">
        <v>0</v>
      </c>
      <c r="U119" s="239">
        <v>0</v>
      </c>
      <c r="V119" s="240">
        <v>0</v>
      </c>
    </row>
    <row r="120" spans="1:22" ht="15.75" customHeight="1">
      <c r="A120" s="269" t="s">
        <v>236</v>
      </c>
      <c r="B120" s="234">
        <v>0</v>
      </c>
      <c r="C120" s="235">
        <v>0</v>
      </c>
      <c r="D120" s="236">
        <v>0</v>
      </c>
      <c r="E120" s="234">
        <v>909.7</v>
      </c>
      <c r="F120" s="235">
        <v>909.7</v>
      </c>
      <c r="G120" s="236">
        <v>160</v>
      </c>
      <c r="H120" s="238">
        <v>3300.5</v>
      </c>
      <c r="I120" s="239">
        <v>3300.5</v>
      </c>
      <c r="J120" s="262">
        <v>0</v>
      </c>
      <c r="K120" s="238">
        <v>0</v>
      </c>
      <c r="L120" s="239">
        <v>0</v>
      </c>
      <c r="M120" s="477">
        <v>0</v>
      </c>
      <c r="N120" s="238">
        <v>0</v>
      </c>
      <c r="O120" s="239">
        <v>0</v>
      </c>
      <c r="P120" s="262">
        <v>342.5</v>
      </c>
      <c r="Q120" s="238">
        <v>0</v>
      </c>
      <c r="R120" s="239">
        <v>0</v>
      </c>
      <c r="S120" s="477">
        <v>0</v>
      </c>
      <c r="T120" s="238">
        <v>0</v>
      </c>
      <c r="U120" s="239">
        <v>0</v>
      </c>
      <c r="V120" s="240">
        <v>0</v>
      </c>
    </row>
    <row r="121" spans="1:22" ht="15.75" customHeight="1">
      <c r="A121" s="275" t="s">
        <v>202</v>
      </c>
      <c r="B121" s="234">
        <v>142595.53</v>
      </c>
      <c r="C121" s="235">
        <v>22236.97</v>
      </c>
      <c r="D121" s="236">
        <v>15031.52</v>
      </c>
      <c r="E121" s="234">
        <v>0</v>
      </c>
      <c r="F121" s="235">
        <v>0</v>
      </c>
      <c r="G121" s="236">
        <v>0</v>
      </c>
      <c r="H121" s="238">
        <v>0</v>
      </c>
      <c r="I121" s="239">
        <v>0</v>
      </c>
      <c r="J121" s="262">
        <v>0</v>
      </c>
      <c r="K121" s="238">
        <v>0</v>
      </c>
      <c r="L121" s="239">
        <v>0</v>
      </c>
      <c r="M121" s="477">
        <v>0</v>
      </c>
      <c r="N121" s="238">
        <v>0</v>
      </c>
      <c r="O121" s="239">
        <v>0</v>
      </c>
      <c r="P121" s="262">
        <v>0</v>
      </c>
      <c r="Q121" s="238">
        <v>0</v>
      </c>
      <c r="R121" s="239">
        <v>0</v>
      </c>
      <c r="S121" s="477">
        <v>0</v>
      </c>
      <c r="T121" s="238">
        <v>0</v>
      </c>
      <c r="U121" s="239">
        <v>0</v>
      </c>
      <c r="V121" s="240">
        <v>0</v>
      </c>
    </row>
    <row r="122" spans="1:22" ht="15.75" customHeight="1">
      <c r="A122" s="269" t="s">
        <v>203</v>
      </c>
      <c r="B122" s="234">
        <v>187539.99</v>
      </c>
      <c r="C122" s="235">
        <v>45007.5</v>
      </c>
      <c r="D122" s="236">
        <v>0</v>
      </c>
      <c r="E122" s="234">
        <v>0</v>
      </c>
      <c r="F122" s="235">
        <v>0</v>
      </c>
      <c r="G122" s="236">
        <v>0</v>
      </c>
      <c r="H122" s="238">
        <v>0</v>
      </c>
      <c r="I122" s="239">
        <v>0</v>
      </c>
      <c r="J122" s="262">
        <v>0</v>
      </c>
      <c r="K122" s="238">
        <v>0</v>
      </c>
      <c r="L122" s="239">
        <v>0</v>
      </c>
      <c r="M122" s="477">
        <v>0</v>
      </c>
      <c r="N122" s="238">
        <v>0</v>
      </c>
      <c r="O122" s="239">
        <v>0</v>
      </c>
      <c r="P122" s="262">
        <v>0</v>
      </c>
      <c r="Q122" s="238">
        <v>0</v>
      </c>
      <c r="R122" s="239">
        <v>0</v>
      </c>
      <c r="S122" s="477">
        <v>0</v>
      </c>
      <c r="T122" s="238">
        <v>0</v>
      </c>
      <c r="U122" s="239">
        <v>0</v>
      </c>
      <c r="V122" s="240">
        <v>0</v>
      </c>
    </row>
    <row r="123" spans="1:22" ht="15.75" customHeight="1">
      <c r="A123" s="269" t="s">
        <v>327</v>
      </c>
      <c r="B123" s="234" t="s">
        <v>13</v>
      </c>
      <c r="C123" s="235" t="s">
        <v>13</v>
      </c>
      <c r="D123" s="236" t="s">
        <v>13</v>
      </c>
      <c r="E123" s="234" t="s">
        <v>13</v>
      </c>
      <c r="F123" s="235" t="s">
        <v>13</v>
      </c>
      <c r="G123" s="236" t="s">
        <v>13</v>
      </c>
      <c r="H123" s="238" t="s">
        <v>13</v>
      </c>
      <c r="I123" s="239" t="s">
        <v>13</v>
      </c>
      <c r="J123" s="262" t="s">
        <v>13</v>
      </c>
      <c r="K123" s="238" t="s">
        <v>13</v>
      </c>
      <c r="L123" s="239" t="s">
        <v>13</v>
      </c>
      <c r="M123" s="477" t="s">
        <v>13</v>
      </c>
      <c r="N123" s="238">
        <v>0</v>
      </c>
      <c r="O123" s="239">
        <v>0</v>
      </c>
      <c r="P123" s="262">
        <v>0</v>
      </c>
      <c r="Q123" s="238">
        <v>0</v>
      </c>
      <c r="R123" s="239">
        <v>0</v>
      </c>
      <c r="S123" s="477">
        <v>0</v>
      </c>
      <c r="T123" s="238">
        <v>0</v>
      </c>
      <c r="U123" s="239">
        <v>0</v>
      </c>
      <c r="V123" s="240">
        <v>0</v>
      </c>
    </row>
    <row r="124" spans="1:22" ht="15.75" customHeight="1">
      <c r="A124" s="269" t="s">
        <v>255</v>
      </c>
      <c r="B124" s="234" t="s">
        <v>13</v>
      </c>
      <c r="C124" s="235" t="s">
        <v>13</v>
      </c>
      <c r="D124" s="236" t="s">
        <v>13</v>
      </c>
      <c r="E124" s="234" t="s">
        <v>13</v>
      </c>
      <c r="F124" s="235" t="s">
        <v>13</v>
      </c>
      <c r="G124" s="236" t="s">
        <v>13</v>
      </c>
      <c r="H124" s="238" t="s">
        <v>13</v>
      </c>
      <c r="I124" s="239" t="s">
        <v>13</v>
      </c>
      <c r="J124" s="262" t="s">
        <v>13</v>
      </c>
      <c r="K124" s="238" t="s">
        <v>13</v>
      </c>
      <c r="L124" s="239" t="s">
        <v>13</v>
      </c>
      <c r="M124" s="477" t="s">
        <v>13</v>
      </c>
      <c r="N124" s="238">
        <v>0</v>
      </c>
      <c r="O124" s="239">
        <v>0</v>
      </c>
      <c r="P124" s="262">
        <v>0</v>
      </c>
      <c r="Q124" s="238">
        <v>0</v>
      </c>
      <c r="R124" s="239">
        <v>0</v>
      </c>
      <c r="S124" s="477">
        <v>0</v>
      </c>
      <c r="T124" s="238">
        <v>0</v>
      </c>
      <c r="U124" s="239">
        <v>0</v>
      </c>
      <c r="V124" s="240">
        <v>0</v>
      </c>
    </row>
    <row r="125" spans="1:22" ht="15.75" customHeight="1">
      <c r="A125" s="269" t="s">
        <v>328</v>
      </c>
      <c r="B125" s="234" t="s">
        <v>13</v>
      </c>
      <c r="C125" s="235" t="s">
        <v>13</v>
      </c>
      <c r="D125" s="236" t="s">
        <v>13</v>
      </c>
      <c r="E125" s="234" t="s">
        <v>13</v>
      </c>
      <c r="F125" s="235" t="s">
        <v>13</v>
      </c>
      <c r="G125" s="236" t="s">
        <v>13</v>
      </c>
      <c r="H125" s="238" t="s">
        <v>13</v>
      </c>
      <c r="I125" s="239" t="s">
        <v>13</v>
      </c>
      <c r="J125" s="262" t="s">
        <v>13</v>
      </c>
      <c r="K125" s="238" t="s">
        <v>13</v>
      </c>
      <c r="L125" s="239" t="s">
        <v>13</v>
      </c>
      <c r="M125" s="477" t="s">
        <v>13</v>
      </c>
      <c r="N125" s="238">
        <v>0</v>
      </c>
      <c r="O125" s="239">
        <v>0</v>
      </c>
      <c r="P125" s="262">
        <v>0</v>
      </c>
      <c r="Q125" s="238">
        <v>0</v>
      </c>
      <c r="R125" s="239">
        <v>0</v>
      </c>
      <c r="S125" s="477">
        <v>0</v>
      </c>
      <c r="T125" s="238">
        <v>2668.45</v>
      </c>
      <c r="U125" s="239">
        <v>2650.45</v>
      </c>
      <c r="V125" s="240">
        <v>0</v>
      </c>
    </row>
    <row r="126" spans="1:22" ht="15.75" customHeight="1">
      <c r="A126" s="269" t="s">
        <v>204</v>
      </c>
      <c r="B126" s="234">
        <v>2071017.41</v>
      </c>
      <c r="C126" s="235">
        <v>80807.05</v>
      </c>
      <c r="D126" s="236">
        <v>748.76</v>
      </c>
      <c r="E126" s="234">
        <v>2126194.26</v>
      </c>
      <c r="F126" s="235">
        <v>27762.47</v>
      </c>
      <c r="G126" s="236">
        <v>4348.37</v>
      </c>
      <c r="H126" s="238">
        <v>2011400.07</v>
      </c>
      <c r="I126" s="239">
        <v>68713.36</v>
      </c>
      <c r="J126" s="262">
        <v>1529.9</v>
      </c>
      <c r="K126" s="238">
        <v>1978649.89</v>
      </c>
      <c r="L126" s="239">
        <v>104581.64</v>
      </c>
      <c r="M126" s="477">
        <v>33405.3</v>
      </c>
      <c r="N126" s="238">
        <v>2065698.64</v>
      </c>
      <c r="O126" s="239">
        <v>212739.15</v>
      </c>
      <c r="P126" s="262">
        <v>1724.49</v>
      </c>
      <c r="Q126" s="238">
        <v>1849647.09</v>
      </c>
      <c r="R126" s="239">
        <v>11734.65</v>
      </c>
      <c r="S126" s="477">
        <v>244.42999999999998</v>
      </c>
      <c r="T126" s="238">
        <v>1867313.29</v>
      </c>
      <c r="U126" s="239">
        <v>18069.24</v>
      </c>
      <c r="V126" s="240">
        <v>321.28</v>
      </c>
    </row>
    <row r="127" spans="1:22" ht="15.75" customHeight="1" thickBot="1">
      <c r="A127" s="275" t="s">
        <v>205</v>
      </c>
      <c r="B127" s="241">
        <v>2889325.14</v>
      </c>
      <c r="C127" s="242">
        <v>898266.44</v>
      </c>
      <c r="D127" s="243">
        <v>11453.74</v>
      </c>
      <c r="E127" s="241">
        <v>4195912.46</v>
      </c>
      <c r="F127" s="242">
        <v>538146.18</v>
      </c>
      <c r="G127" s="243">
        <v>20774.79</v>
      </c>
      <c r="H127" s="455">
        <v>4311170.84</v>
      </c>
      <c r="I127" s="244">
        <v>1145942.47</v>
      </c>
      <c r="J127" s="456">
        <v>18434.82</v>
      </c>
      <c r="K127" s="455">
        <v>4754410.03</v>
      </c>
      <c r="L127" s="244">
        <v>905762.82</v>
      </c>
      <c r="M127" s="479">
        <v>9367.22</v>
      </c>
      <c r="N127" s="455">
        <v>4431458.34</v>
      </c>
      <c r="O127" s="244">
        <v>459122.25999999995</v>
      </c>
      <c r="P127" s="456">
        <v>10122.279999999999</v>
      </c>
      <c r="Q127" s="455">
        <v>6031643.109999999</v>
      </c>
      <c r="R127" s="244">
        <v>1768048.21</v>
      </c>
      <c r="S127" s="479">
        <v>170774.78000000003</v>
      </c>
      <c r="T127" s="455">
        <v>6071195.08</v>
      </c>
      <c r="U127" s="244">
        <v>1222545.23</v>
      </c>
      <c r="V127" s="245">
        <v>6485.75</v>
      </c>
    </row>
    <row r="128" spans="1:22" ht="15.75" customHeight="1">
      <c r="A128" s="457" t="s">
        <v>206</v>
      </c>
      <c r="B128" s="459">
        <f aca="true" t="shared" si="4" ref="B128:M128">SUM(B67:B127)</f>
        <v>293159874.11</v>
      </c>
      <c r="C128" s="460">
        <f t="shared" si="4"/>
        <v>71655165.69999997</v>
      </c>
      <c r="D128" s="461">
        <f t="shared" si="4"/>
        <v>3100585.6300000004</v>
      </c>
      <c r="E128" s="459">
        <f t="shared" si="4"/>
        <v>365921150.14</v>
      </c>
      <c r="F128" s="460">
        <f t="shared" si="4"/>
        <v>66635427.63000002</v>
      </c>
      <c r="G128" s="461">
        <f t="shared" si="4"/>
        <v>5912339.24</v>
      </c>
      <c r="H128" s="459">
        <f t="shared" si="4"/>
        <v>493632714.2509999</v>
      </c>
      <c r="I128" s="460">
        <f t="shared" si="4"/>
        <v>68825891.27999999</v>
      </c>
      <c r="J128" s="461">
        <f t="shared" si="4"/>
        <v>5864039</v>
      </c>
      <c r="K128" s="459">
        <f t="shared" si="4"/>
        <v>479820130.2499999</v>
      </c>
      <c r="L128" s="460">
        <f t="shared" si="4"/>
        <v>75174744.25999998</v>
      </c>
      <c r="M128" s="481">
        <f t="shared" si="4"/>
        <v>5014108.720000001</v>
      </c>
      <c r="N128" s="459">
        <f>SUM(N67:N127)</f>
        <v>553488765.2200001</v>
      </c>
      <c r="O128" s="460">
        <f>SUM(O67:O127)</f>
        <v>89919070.92</v>
      </c>
      <c r="P128" s="461">
        <f>SUM(P67:P127)</f>
        <v>6797650.9399999995</v>
      </c>
      <c r="Q128" s="459">
        <f>SUM(Q69:Q127)</f>
        <v>544045113.0700002</v>
      </c>
      <c r="R128" s="460">
        <f>SUM(R69:R127)</f>
        <v>89012582.13999997</v>
      </c>
      <c r="S128" s="481">
        <f>SUM(S69:S127)</f>
        <v>8633702.249999998</v>
      </c>
      <c r="T128" s="459">
        <v>877260418.23</v>
      </c>
      <c r="U128" s="460">
        <v>114184722.46000001</v>
      </c>
      <c r="V128" s="465">
        <v>6491358.64</v>
      </c>
    </row>
    <row r="129" spans="1:22" ht="15.75" customHeight="1" thickBot="1">
      <c r="A129" s="458" t="s">
        <v>207</v>
      </c>
      <c r="B129" s="263">
        <f aca="true" t="shared" si="5" ref="B129:P129">SUM(B50+B65+B128)</f>
        <v>1688275604.9900002</v>
      </c>
      <c r="C129" s="264">
        <f t="shared" si="5"/>
        <v>1199433785.5800004</v>
      </c>
      <c r="D129" s="265">
        <f t="shared" si="5"/>
        <v>274813178.50000006</v>
      </c>
      <c r="E129" s="263">
        <f t="shared" si="5"/>
        <v>2095739673.8600001</v>
      </c>
      <c r="F129" s="264">
        <f t="shared" si="5"/>
        <v>1448781293.7299998</v>
      </c>
      <c r="G129" s="265">
        <f t="shared" si="5"/>
        <v>305845654.35</v>
      </c>
      <c r="H129" s="263">
        <f t="shared" si="5"/>
        <v>2646989470.7809997</v>
      </c>
      <c r="I129" s="264">
        <f t="shared" si="5"/>
        <v>1792350865.714</v>
      </c>
      <c r="J129" s="265">
        <f t="shared" si="5"/>
        <v>415932806.97999996</v>
      </c>
      <c r="K129" s="263">
        <f t="shared" si="5"/>
        <v>2770764259.250001</v>
      </c>
      <c r="L129" s="264">
        <f t="shared" si="5"/>
        <v>1937150974.9199998</v>
      </c>
      <c r="M129" s="482">
        <f t="shared" si="5"/>
        <v>520981980.88</v>
      </c>
      <c r="N129" s="263">
        <f t="shared" si="5"/>
        <v>3192466451.5199986</v>
      </c>
      <c r="O129" s="264">
        <f t="shared" si="5"/>
        <v>2245931407.9399996</v>
      </c>
      <c r="P129" s="265">
        <f t="shared" si="5"/>
        <v>579258277.32</v>
      </c>
      <c r="Q129" s="263">
        <f>SUM(Q128+Q68+Q53)</f>
        <v>551364061.9800001</v>
      </c>
      <c r="R129" s="264">
        <f>SUM(R128+R68+R53)</f>
        <v>96298425.73999996</v>
      </c>
      <c r="S129" s="482">
        <f>SUM(S128+S68+S53)</f>
        <v>8633702.249999998</v>
      </c>
      <c r="T129" s="263">
        <v>4409394099.110001</v>
      </c>
      <c r="U129" s="264">
        <v>2868411295.5999994</v>
      </c>
      <c r="V129" s="266">
        <v>775105051.98</v>
      </c>
    </row>
    <row r="130" spans="1:22" ht="15.75" customHeight="1">
      <c r="A130" s="462" t="s">
        <v>208</v>
      </c>
      <c r="B130" s="228">
        <v>0</v>
      </c>
      <c r="C130" s="229">
        <v>0</v>
      </c>
      <c r="D130" s="230">
        <v>0</v>
      </c>
      <c r="E130" s="228">
        <v>0</v>
      </c>
      <c r="F130" s="229">
        <v>0</v>
      </c>
      <c r="G130" s="230">
        <v>343029</v>
      </c>
      <c r="H130" s="231">
        <v>0</v>
      </c>
      <c r="I130" s="232">
        <v>0</v>
      </c>
      <c r="J130" s="261">
        <v>0</v>
      </c>
      <c r="K130" s="231">
        <v>0</v>
      </c>
      <c r="L130" s="232">
        <v>0</v>
      </c>
      <c r="M130" s="476">
        <v>0</v>
      </c>
      <c r="N130" s="231">
        <v>0</v>
      </c>
      <c r="O130" s="232">
        <v>0</v>
      </c>
      <c r="P130" s="261">
        <v>0</v>
      </c>
      <c r="Q130" s="231">
        <v>0</v>
      </c>
      <c r="R130" s="232">
        <v>0</v>
      </c>
      <c r="S130" s="476">
        <v>0</v>
      </c>
      <c r="T130" s="231">
        <v>0</v>
      </c>
      <c r="U130" s="232">
        <v>0</v>
      </c>
      <c r="V130" s="233">
        <v>0</v>
      </c>
    </row>
    <row r="131" spans="1:22" ht="15.75" customHeight="1">
      <c r="A131" s="463" t="s">
        <v>209</v>
      </c>
      <c r="B131" s="234">
        <v>124575.62</v>
      </c>
      <c r="C131" s="235">
        <v>0</v>
      </c>
      <c r="D131" s="236">
        <v>22345291.68</v>
      </c>
      <c r="E131" s="234">
        <v>134991.72</v>
      </c>
      <c r="F131" s="235">
        <v>0</v>
      </c>
      <c r="G131" s="236">
        <v>24969546.65</v>
      </c>
      <c r="H131" s="238">
        <v>0</v>
      </c>
      <c r="I131" s="239">
        <v>0</v>
      </c>
      <c r="J131" s="262">
        <v>41382197.72</v>
      </c>
      <c r="K131" s="238">
        <v>565061.88</v>
      </c>
      <c r="L131" s="239">
        <v>166830.22</v>
      </c>
      <c r="M131" s="477">
        <v>100008671.24</v>
      </c>
      <c r="N131" s="238">
        <v>823685.07</v>
      </c>
      <c r="O131" s="239">
        <v>189756.97</v>
      </c>
      <c r="P131" s="262">
        <v>76907612.97</v>
      </c>
      <c r="Q131" s="238">
        <v>848194.28</v>
      </c>
      <c r="R131" s="239">
        <v>0</v>
      </c>
      <c r="S131" s="477">
        <v>156545181.94000006</v>
      </c>
      <c r="T131" s="238">
        <v>0</v>
      </c>
      <c r="U131" s="239">
        <v>0</v>
      </c>
      <c r="V131" s="240">
        <v>185095078.12</v>
      </c>
    </row>
    <row r="132" spans="1:22" ht="15.75" customHeight="1" thickBot="1">
      <c r="A132" s="464" t="s">
        <v>210</v>
      </c>
      <c r="B132" s="246">
        <v>0</v>
      </c>
      <c r="C132" s="247">
        <v>0</v>
      </c>
      <c r="D132" s="276">
        <v>105004231.16</v>
      </c>
      <c r="E132" s="246">
        <v>0</v>
      </c>
      <c r="F132" s="247">
        <v>0</v>
      </c>
      <c r="G132" s="276">
        <v>127671838.18</v>
      </c>
      <c r="H132" s="248">
        <v>0</v>
      </c>
      <c r="I132" s="249">
        <v>0</v>
      </c>
      <c r="J132" s="277">
        <v>184676531.65</v>
      </c>
      <c r="K132" s="248">
        <v>28537</v>
      </c>
      <c r="L132" s="249">
        <v>0</v>
      </c>
      <c r="M132" s="483">
        <v>215836826.04</v>
      </c>
      <c r="N132" s="248">
        <v>0</v>
      </c>
      <c r="O132" s="249">
        <v>0</v>
      </c>
      <c r="P132" s="277">
        <v>233483535.58</v>
      </c>
      <c r="Q132" s="248">
        <v>0</v>
      </c>
      <c r="R132" s="249">
        <v>0</v>
      </c>
      <c r="S132" s="483">
        <v>297205962.31999993</v>
      </c>
      <c r="T132" s="248">
        <v>0</v>
      </c>
      <c r="U132" s="249">
        <v>0</v>
      </c>
      <c r="V132" s="250">
        <v>362211144.42</v>
      </c>
    </row>
    <row r="133" spans="1:22" ht="15.75" customHeight="1" thickTop="1">
      <c r="A133" s="698"/>
      <c r="B133" s="698"/>
      <c r="C133" s="698"/>
      <c r="D133" s="698"/>
      <c r="E133" s="698"/>
      <c r="F133" s="698"/>
      <c r="G133" s="698"/>
      <c r="H133" s="698"/>
      <c r="I133" s="698"/>
      <c r="J133" s="698"/>
      <c r="K133" s="698"/>
      <c r="L133" s="698"/>
      <c r="M133" s="698"/>
      <c r="N133" s="698"/>
      <c r="O133" s="698"/>
      <c r="P133" s="698"/>
      <c r="Q133" s="698"/>
      <c r="R133" s="698"/>
      <c r="S133" s="698"/>
      <c r="T133" s="698"/>
      <c r="U133" s="698"/>
      <c r="V133" s="698"/>
    </row>
    <row r="134" spans="1:19" ht="9.75" customHeight="1" hidden="1">
      <c r="A134" s="186"/>
      <c r="B134" s="187"/>
      <c r="C134" s="187"/>
      <c r="D134" s="188"/>
      <c r="E134" s="187"/>
      <c r="F134" s="187"/>
      <c r="G134" s="188"/>
      <c r="H134" s="187"/>
      <c r="I134" s="187"/>
      <c r="J134" s="188"/>
      <c r="K134" s="187"/>
      <c r="L134" s="187"/>
      <c r="M134" s="188"/>
      <c r="N134" s="188"/>
      <c r="O134" s="188"/>
      <c r="P134" s="188"/>
      <c r="Q134" s="188"/>
      <c r="R134" s="188"/>
      <c r="S134" s="188"/>
    </row>
    <row r="135" spans="1:19" ht="24.75" customHeight="1" hidden="1">
      <c r="A135" s="186"/>
      <c r="B135" s="187"/>
      <c r="C135" s="187"/>
      <c r="D135" s="188"/>
      <c r="E135" s="187"/>
      <c r="F135" s="187"/>
      <c r="G135" s="188"/>
      <c r="H135" s="187"/>
      <c r="I135" s="187"/>
      <c r="J135" s="188"/>
      <c r="K135" s="187"/>
      <c r="L135" s="187"/>
      <c r="M135" s="188"/>
      <c r="N135" s="188"/>
      <c r="O135" s="188"/>
      <c r="P135" s="188"/>
      <c r="Q135" s="188"/>
      <c r="R135" s="188"/>
      <c r="S135" s="188"/>
    </row>
    <row r="136" spans="1:19" ht="24.75" customHeight="1" hidden="1">
      <c r="A136" s="186"/>
      <c r="B136" s="187"/>
      <c r="C136" s="187"/>
      <c r="D136" s="188"/>
      <c r="E136" s="187"/>
      <c r="F136" s="187"/>
      <c r="G136" s="188"/>
      <c r="H136" s="187"/>
      <c r="I136" s="187"/>
      <c r="J136" s="188"/>
      <c r="K136" s="187"/>
      <c r="L136" s="187"/>
      <c r="M136" s="188"/>
      <c r="N136" s="188"/>
      <c r="O136" s="188"/>
      <c r="P136" s="188"/>
      <c r="Q136" s="188"/>
      <c r="R136" s="188"/>
      <c r="S136" s="188"/>
    </row>
    <row r="137" spans="1:19" ht="24.75" customHeight="1" hidden="1">
      <c r="A137" s="186"/>
      <c r="B137" s="187"/>
      <c r="C137" s="187"/>
      <c r="D137" s="188"/>
      <c r="E137" s="187"/>
      <c r="F137" s="187"/>
      <c r="G137" s="188"/>
      <c r="H137" s="187"/>
      <c r="I137" s="187"/>
      <c r="J137" s="188"/>
      <c r="K137" s="187"/>
      <c r="L137" s="187"/>
      <c r="M137" s="188"/>
      <c r="N137" s="188"/>
      <c r="O137" s="188"/>
      <c r="P137" s="188"/>
      <c r="Q137" s="188"/>
      <c r="R137" s="188"/>
      <c r="S137" s="188"/>
    </row>
    <row r="138" spans="1:19" ht="24.75" customHeight="1" hidden="1">
      <c r="A138" s="186"/>
      <c r="B138" s="187"/>
      <c r="C138" s="187"/>
      <c r="D138" s="188"/>
      <c r="E138" s="187"/>
      <c r="F138" s="187"/>
      <c r="G138" s="188"/>
      <c r="H138" s="187"/>
      <c r="I138" s="187"/>
      <c r="J138" s="188"/>
      <c r="K138" s="187"/>
      <c r="L138" s="187"/>
      <c r="M138" s="188"/>
      <c r="N138" s="188"/>
      <c r="O138" s="188"/>
      <c r="P138" s="188"/>
      <c r="Q138" s="188"/>
      <c r="R138" s="188"/>
      <c r="S138" s="188"/>
    </row>
    <row r="139" spans="1:2" ht="7.5" customHeight="1" hidden="1">
      <c r="A139" s="192"/>
      <c r="B139" s="192"/>
    </row>
    <row r="140" spans="1:8" ht="14.25" customHeight="1">
      <c r="A140" s="699" t="s">
        <v>212</v>
      </c>
      <c r="B140" s="699"/>
      <c r="C140" s="699"/>
      <c r="D140" s="699"/>
      <c r="E140" s="167"/>
      <c r="F140" s="167"/>
      <c r="G140" s="167"/>
      <c r="H140" s="167"/>
    </row>
    <row r="141" spans="1:9" ht="14.25" customHeight="1">
      <c r="A141" s="699" t="s">
        <v>329</v>
      </c>
      <c r="B141" s="699"/>
      <c r="C141" s="699"/>
      <c r="D141" s="699"/>
      <c r="E141" s="177"/>
      <c r="F141" s="177"/>
      <c r="G141" s="177"/>
      <c r="H141" s="177"/>
      <c r="I141" s="167"/>
    </row>
    <row r="142" spans="1:9" ht="14.25" customHeight="1">
      <c r="A142" s="704" t="s">
        <v>330</v>
      </c>
      <c r="B142" s="704"/>
      <c r="C142" s="704"/>
      <c r="D142" s="704"/>
      <c r="E142" s="167"/>
      <c r="F142" s="167"/>
      <c r="G142" s="167"/>
      <c r="H142" s="167"/>
      <c r="I142" s="167"/>
    </row>
    <row r="143" spans="1:8" ht="14.25" customHeight="1">
      <c r="A143" s="703" t="s">
        <v>213</v>
      </c>
      <c r="B143" s="703"/>
      <c r="C143" s="703"/>
      <c r="D143" s="703"/>
      <c r="E143" s="703"/>
      <c r="F143" s="703"/>
      <c r="G143" s="703"/>
      <c r="H143" s="703"/>
    </row>
    <row r="144" spans="1:4" ht="18" customHeight="1">
      <c r="A144" s="189"/>
      <c r="B144" s="189"/>
      <c r="C144" s="189"/>
      <c r="D144" s="189"/>
    </row>
    <row r="145" spans="1:4" ht="18" customHeight="1">
      <c r="A145" s="189"/>
      <c r="B145" s="189"/>
      <c r="C145" s="189"/>
      <c r="D145" s="189"/>
    </row>
    <row r="147" spans="3:4" ht="20.25" customHeight="1">
      <c r="C147" s="160" t="s">
        <v>34</v>
      </c>
      <c r="D147" s="168"/>
    </row>
  </sheetData>
  <sheetProtection/>
  <mergeCells count="14">
    <mergeCell ref="A2:V2"/>
    <mergeCell ref="A3:V3"/>
    <mergeCell ref="A140:D140"/>
    <mergeCell ref="A141:D141"/>
    <mergeCell ref="A142:D142"/>
    <mergeCell ref="Q4:S4"/>
    <mergeCell ref="A143:H143"/>
    <mergeCell ref="B4:D4"/>
    <mergeCell ref="E4:G4"/>
    <mergeCell ref="H4:J4"/>
    <mergeCell ref="K4:M4"/>
    <mergeCell ref="N4:P4"/>
    <mergeCell ref="A133:V133"/>
    <mergeCell ref="T4:V4"/>
  </mergeCells>
  <hyperlinks>
    <hyperlink ref="A1" r:id="rId1" display="http://kayham.erciyes.edu.tr/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3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15.28125" style="0" customWidth="1"/>
    <col min="2" max="2" width="15.7109375" style="0" customWidth="1"/>
    <col min="3" max="3" width="17.421875" style="0" customWidth="1"/>
    <col min="4" max="4" width="17.8515625" style="0" customWidth="1"/>
    <col min="5" max="6" width="17.7109375" style="0" customWidth="1"/>
    <col min="7" max="7" width="15.8515625" style="0" customWidth="1"/>
    <col min="8" max="9" width="13.7109375" style="0" customWidth="1"/>
  </cols>
  <sheetData>
    <row r="1" spans="1:7" s="73" customFormat="1" ht="15.75" customHeight="1" thickBot="1">
      <c r="A1" s="210" t="s">
        <v>41</v>
      </c>
      <c r="G1" s="226" t="s">
        <v>42</v>
      </c>
    </row>
    <row r="2" spans="1:7" ht="28.5" customHeight="1" thickBot="1" thickTop="1">
      <c r="A2" s="764" t="s">
        <v>365</v>
      </c>
      <c r="B2" s="765"/>
      <c r="C2" s="765"/>
      <c r="D2" s="765"/>
      <c r="E2" s="765"/>
      <c r="F2" s="765"/>
      <c r="G2" s="766"/>
    </row>
    <row r="3" spans="1:7" ht="49.5" customHeight="1" thickBot="1">
      <c r="A3" s="767" t="s">
        <v>363</v>
      </c>
      <c r="B3" s="768"/>
      <c r="C3" s="768"/>
      <c r="D3" s="768"/>
      <c r="E3" s="768"/>
      <c r="F3" s="768"/>
      <c r="G3" s="769"/>
    </row>
    <row r="4" spans="1:7" ht="45.75" customHeight="1" thickBot="1">
      <c r="A4" s="8" t="s">
        <v>15</v>
      </c>
      <c r="B4" s="3" t="s">
        <v>14</v>
      </c>
      <c r="C4" s="297" t="s">
        <v>314</v>
      </c>
      <c r="D4" s="298" t="s">
        <v>315</v>
      </c>
      <c r="E4" s="5" t="s">
        <v>316</v>
      </c>
      <c r="F4" s="298" t="s">
        <v>315</v>
      </c>
      <c r="G4" s="299" t="s">
        <v>12</v>
      </c>
    </row>
    <row r="5" spans="1:7" ht="18.75" customHeight="1">
      <c r="A5" s="770">
        <v>2006</v>
      </c>
      <c r="B5" s="6" t="s">
        <v>0</v>
      </c>
      <c r="C5" s="4">
        <v>233037</v>
      </c>
      <c r="D5" s="300" t="s">
        <v>13</v>
      </c>
      <c r="E5" s="4">
        <v>78705</v>
      </c>
      <c r="F5" s="301" t="s">
        <v>13</v>
      </c>
      <c r="G5" s="9">
        <f>E5/C5</f>
        <v>0.33773606766307496</v>
      </c>
    </row>
    <row r="6" spans="1:9" ht="18.75" customHeight="1">
      <c r="A6" s="771"/>
      <c r="B6" s="2" t="s">
        <v>1</v>
      </c>
      <c r="C6" s="1">
        <v>307589</v>
      </c>
      <c r="D6" s="302">
        <f>C6-C5</f>
        <v>74552</v>
      </c>
      <c r="E6" s="1">
        <v>141989</v>
      </c>
      <c r="F6" s="16">
        <f>E6-E5</f>
        <v>63284</v>
      </c>
      <c r="G6" s="10">
        <f aca="true" t="shared" si="0" ref="G6:G64">E6/C6</f>
        <v>0.46161923865937987</v>
      </c>
      <c r="I6" s="303"/>
    </row>
    <row r="7" spans="1:7" ht="18.75" customHeight="1">
      <c r="A7" s="771"/>
      <c r="B7" s="2" t="s">
        <v>2</v>
      </c>
      <c r="C7" s="1">
        <v>357605</v>
      </c>
      <c r="D7" s="302">
        <f aca="true" t="shared" si="1" ref="D7:D40">C7-C6</f>
        <v>50016</v>
      </c>
      <c r="E7" s="1">
        <v>191855</v>
      </c>
      <c r="F7" s="16">
        <f aca="true" t="shared" si="2" ref="F7:F40">E7-E6</f>
        <v>49866</v>
      </c>
      <c r="G7" s="10">
        <f t="shared" si="0"/>
        <v>0.5364997692985277</v>
      </c>
    </row>
    <row r="8" spans="1:7" ht="18.75" customHeight="1">
      <c r="A8" s="771"/>
      <c r="B8" s="2" t="s">
        <v>3</v>
      </c>
      <c r="C8" s="1">
        <v>406029</v>
      </c>
      <c r="D8" s="302">
        <f t="shared" si="1"/>
        <v>48424</v>
      </c>
      <c r="E8" s="1">
        <v>235156</v>
      </c>
      <c r="F8" s="16">
        <f t="shared" si="2"/>
        <v>43301</v>
      </c>
      <c r="G8" s="10">
        <f t="shared" si="0"/>
        <v>0.5791606018289334</v>
      </c>
    </row>
    <row r="9" spans="1:7" ht="18.75" customHeight="1">
      <c r="A9" s="771"/>
      <c r="B9" s="2" t="s">
        <v>4</v>
      </c>
      <c r="C9" s="1">
        <v>478140</v>
      </c>
      <c r="D9" s="302">
        <f t="shared" si="1"/>
        <v>72111</v>
      </c>
      <c r="E9" s="1">
        <v>313183</v>
      </c>
      <c r="F9" s="16">
        <f t="shared" si="2"/>
        <v>78027</v>
      </c>
      <c r="G9" s="10">
        <f t="shared" si="0"/>
        <v>0.6550027188689506</v>
      </c>
    </row>
    <row r="10" spans="1:7" ht="18.75" customHeight="1">
      <c r="A10" s="771"/>
      <c r="B10" s="2" t="s">
        <v>5</v>
      </c>
      <c r="C10" s="1">
        <v>526531</v>
      </c>
      <c r="D10" s="302">
        <f t="shared" si="1"/>
        <v>48391</v>
      </c>
      <c r="E10" s="1">
        <v>367267</v>
      </c>
      <c r="F10" s="16">
        <f t="shared" si="2"/>
        <v>54084</v>
      </c>
      <c r="G10" s="10">
        <f t="shared" si="0"/>
        <v>0.6975220832201713</v>
      </c>
    </row>
    <row r="11" spans="1:7" ht="18.75" customHeight="1">
      <c r="A11" s="771"/>
      <c r="B11" s="2" t="s">
        <v>6</v>
      </c>
      <c r="C11" s="1">
        <v>586669</v>
      </c>
      <c r="D11" s="302">
        <f t="shared" si="1"/>
        <v>60138</v>
      </c>
      <c r="E11" s="1">
        <v>434407</v>
      </c>
      <c r="F11" s="16">
        <f t="shared" si="2"/>
        <v>67140</v>
      </c>
      <c r="G11" s="10">
        <f t="shared" si="0"/>
        <v>0.7404635322473149</v>
      </c>
    </row>
    <row r="12" spans="1:7" ht="18.75" customHeight="1">
      <c r="A12" s="771"/>
      <c r="B12" s="2" t="s">
        <v>7</v>
      </c>
      <c r="C12" s="1">
        <v>672564</v>
      </c>
      <c r="D12" s="302">
        <f t="shared" si="1"/>
        <v>85895</v>
      </c>
      <c r="E12" s="1">
        <v>522388</v>
      </c>
      <c r="F12" s="16">
        <f t="shared" si="2"/>
        <v>87981</v>
      </c>
      <c r="G12" s="10">
        <f t="shared" si="0"/>
        <v>0.7767112126132234</v>
      </c>
    </row>
    <row r="13" spans="1:7" ht="18.75" customHeight="1">
      <c r="A13" s="771"/>
      <c r="B13" s="2" t="s">
        <v>8</v>
      </c>
      <c r="C13" s="1">
        <v>727556</v>
      </c>
      <c r="D13" s="302">
        <f t="shared" si="1"/>
        <v>54992</v>
      </c>
      <c r="E13" s="1">
        <v>580713</v>
      </c>
      <c r="F13" s="16">
        <f t="shared" si="2"/>
        <v>58325</v>
      </c>
      <c r="G13" s="10">
        <f t="shared" si="0"/>
        <v>0.7981694879844301</v>
      </c>
    </row>
    <row r="14" spans="1:7" ht="18.75" customHeight="1">
      <c r="A14" s="771"/>
      <c r="B14" s="2" t="s">
        <v>9</v>
      </c>
      <c r="C14" s="1">
        <v>791908</v>
      </c>
      <c r="D14" s="302">
        <f t="shared" si="1"/>
        <v>64352</v>
      </c>
      <c r="E14" s="1">
        <v>640854</v>
      </c>
      <c r="F14" s="16">
        <f t="shared" si="2"/>
        <v>60141</v>
      </c>
      <c r="G14" s="10">
        <f t="shared" si="0"/>
        <v>0.8092530950564965</v>
      </c>
    </row>
    <row r="15" spans="1:7" ht="18.75" customHeight="1">
      <c r="A15" s="771"/>
      <c r="B15" s="2" t="s">
        <v>10</v>
      </c>
      <c r="C15" s="1">
        <v>877868</v>
      </c>
      <c r="D15" s="302">
        <f t="shared" si="1"/>
        <v>85960</v>
      </c>
      <c r="E15" s="1">
        <v>726822</v>
      </c>
      <c r="F15" s="16">
        <f t="shared" si="2"/>
        <v>85968</v>
      </c>
      <c r="G15" s="10">
        <f t="shared" si="0"/>
        <v>0.8279399636391804</v>
      </c>
    </row>
    <row r="16" spans="1:7" ht="18.75" customHeight="1" thickBot="1">
      <c r="A16" s="772"/>
      <c r="B16" s="283" t="s">
        <v>11</v>
      </c>
      <c r="C16" s="304">
        <v>951355</v>
      </c>
      <c r="D16" s="305">
        <f t="shared" si="1"/>
        <v>73487</v>
      </c>
      <c r="E16" s="304">
        <v>816504</v>
      </c>
      <c r="F16" s="284">
        <f t="shared" si="2"/>
        <v>89682</v>
      </c>
      <c r="G16" s="282">
        <f t="shared" si="0"/>
        <v>0.8582537538563417</v>
      </c>
    </row>
    <row r="17" spans="1:7" ht="18.75" customHeight="1">
      <c r="A17" s="770">
        <v>2007</v>
      </c>
      <c r="B17" s="306" t="s">
        <v>0</v>
      </c>
      <c r="C17" s="4">
        <v>285312</v>
      </c>
      <c r="D17" s="307" t="s">
        <v>13</v>
      </c>
      <c r="E17" s="4">
        <v>84232</v>
      </c>
      <c r="F17" s="17" t="s">
        <v>13</v>
      </c>
      <c r="G17" s="9">
        <f>E17/C17</f>
        <v>0.29522768057424853</v>
      </c>
    </row>
    <row r="18" spans="1:7" ht="18.75" customHeight="1">
      <c r="A18" s="771"/>
      <c r="B18" s="308" t="s">
        <v>1</v>
      </c>
      <c r="C18" s="1">
        <v>359325</v>
      </c>
      <c r="D18" s="302">
        <f t="shared" si="1"/>
        <v>74013</v>
      </c>
      <c r="E18" s="1">
        <v>159855</v>
      </c>
      <c r="F18" s="16">
        <f t="shared" si="2"/>
        <v>75623</v>
      </c>
      <c r="G18" s="10">
        <f t="shared" si="0"/>
        <v>0.444875808808182</v>
      </c>
    </row>
    <row r="19" spans="1:7" ht="18.75" customHeight="1">
      <c r="A19" s="771"/>
      <c r="B19" s="308" t="s">
        <v>2</v>
      </c>
      <c r="C19" s="1">
        <v>415926</v>
      </c>
      <c r="D19" s="302">
        <f t="shared" si="1"/>
        <v>56601</v>
      </c>
      <c r="E19" s="1">
        <v>209266</v>
      </c>
      <c r="F19" s="16">
        <f t="shared" si="2"/>
        <v>49411</v>
      </c>
      <c r="G19" s="10">
        <f t="shared" si="0"/>
        <v>0.5031327688098364</v>
      </c>
    </row>
    <row r="20" spans="1:7" ht="18.75" customHeight="1">
      <c r="A20" s="771"/>
      <c r="B20" s="308" t="s">
        <v>3</v>
      </c>
      <c r="C20" s="1">
        <v>464879</v>
      </c>
      <c r="D20" s="302">
        <f t="shared" si="1"/>
        <v>48953</v>
      </c>
      <c r="E20" s="1">
        <v>249505</v>
      </c>
      <c r="F20" s="16">
        <f t="shared" si="2"/>
        <v>40239</v>
      </c>
      <c r="G20" s="10">
        <f t="shared" si="0"/>
        <v>0.5367095523781457</v>
      </c>
    </row>
    <row r="21" spans="1:7" ht="18.75" customHeight="1">
      <c r="A21" s="771"/>
      <c r="B21" s="308" t="s">
        <v>4</v>
      </c>
      <c r="C21" s="1">
        <v>540662</v>
      </c>
      <c r="D21" s="302">
        <f t="shared" si="1"/>
        <v>75783</v>
      </c>
      <c r="E21" s="1">
        <v>337461</v>
      </c>
      <c r="F21" s="16">
        <f t="shared" si="2"/>
        <v>87956</v>
      </c>
      <c r="G21" s="10">
        <f t="shared" si="0"/>
        <v>0.6241626006636308</v>
      </c>
    </row>
    <row r="22" spans="1:7" ht="18.75" customHeight="1">
      <c r="A22" s="771"/>
      <c r="B22" s="308" t="s">
        <v>5</v>
      </c>
      <c r="C22" s="1">
        <v>591444</v>
      </c>
      <c r="D22" s="302">
        <f t="shared" si="1"/>
        <v>50782</v>
      </c>
      <c r="E22" s="1">
        <v>393310</v>
      </c>
      <c r="F22" s="16">
        <f t="shared" si="2"/>
        <v>55849</v>
      </c>
      <c r="G22" s="10">
        <f t="shared" si="0"/>
        <v>0.6649995603979413</v>
      </c>
    </row>
    <row r="23" spans="1:7" ht="18.75" customHeight="1">
      <c r="A23" s="771"/>
      <c r="B23" s="308" t="s">
        <v>6</v>
      </c>
      <c r="C23" s="1">
        <v>660864</v>
      </c>
      <c r="D23" s="302">
        <f t="shared" si="1"/>
        <v>69420</v>
      </c>
      <c r="E23" s="1">
        <v>469267</v>
      </c>
      <c r="F23" s="16">
        <f t="shared" si="2"/>
        <v>75957</v>
      </c>
      <c r="G23" s="10">
        <f t="shared" si="0"/>
        <v>0.7100810454193298</v>
      </c>
    </row>
    <row r="24" spans="1:7" ht="18.75" customHeight="1">
      <c r="A24" s="771"/>
      <c r="B24" s="308" t="s">
        <v>7</v>
      </c>
      <c r="C24" s="1">
        <v>755504</v>
      </c>
      <c r="D24" s="302">
        <f t="shared" si="1"/>
        <v>94640</v>
      </c>
      <c r="E24" s="1">
        <v>575003</v>
      </c>
      <c r="F24" s="16">
        <f t="shared" si="2"/>
        <v>105736</v>
      </c>
      <c r="G24" s="10">
        <f t="shared" si="0"/>
        <v>0.7610853152332747</v>
      </c>
    </row>
    <row r="25" spans="1:7" ht="18.75" customHeight="1">
      <c r="A25" s="771"/>
      <c r="B25" s="308" t="s">
        <v>8</v>
      </c>
      <c r="C25" s="1">
        <v>813219</v>
      </c>
      <c r="D25" s="302">
        <f t="shared" si="1"/>
        <v>57715</v>
      </c>
      <c r="E25" s="1">
        <v>629422</v>
      </c>
      <c r="F25" s="16">
        <f t="shared" si="2"/>
        <v>54419</v>
      </c>
      <c r="G25" s="10">
        <f t="shared" si="0"/>
        <v>0.7739883106518662</v>
      </c>
    </row>
    <row r="26" spans="1:7" ht="18.75" customHeight="1">
      <c r="A26" s="771"/>
      <c r="B26" s="308" t="s">
        <v>9</v>
      </c>
      <c r="C26" s="1">
        <v>878377</v>
      </c>
      <c r="D26" s="302">
        <f t="shared" si="1"/>
        <v>65158</v>
      </c>
      <c r="E26" s="1">
        <v>699604</v>
      </c>
      <c r="F26" s="16">
        <f t="shared" si="2"/>
        <v>70182</v>
      </c>
      <c r="G26" s="10">
        <f t="shared" si="0"/>
        <v>0.796473496004563</v>
      </c>
    </row>
    <row r="27" spans="1:7" ht="18.75" customHeight="1">
      <c r="A27" s="771"/>
      <c r="B27" s="308" t="s">
        <v>10</v>
      </c>
      <c r="C27" s="1">
        <v>980578</v>
      </c>
      <c r="D27" s="302">
        <f t="shared" si="1"/>
        <v>102201</v>
      </c>
      <c r="E27" s="1">
        <v>807040</v>
      </c>
      <c r="F27" s="16">
        <f t="shared" si="2"/>
        <v>107436</v>
      </c>
      <c r="G27" s="10">
        <f t="shared" si="0"/>
        <v>0.8230247874212964</v>
      </c>
    </row>
    <row r="28" spans="1:7" ht="18.75" customHeight="1" thickBot="1">
      <c r="A28" s="772"/>
      <c r="B28" s="309" t="s">
        <v>11</v>
      </c>
      <c r="C28" s="304">
        <v>1046650</v>
      </c>
      <c r="D28" s="305">
        <f t="shared" si="1"/>
        <v>66072</v>
      </c>
      <c r="E28" s="304">
        <v>884503</v>
      </c>
      <c r="F28" s="284">
        <f t="shared" si="2"/>
        <v>77463</v>
      </c>
      <c r="G28" s="282">
        <f t="shared" si="0"/>
        <v>0.8450800171977261</v>
      </c>
    </row>
    <row r="29" spans="1:7" ht="18.75" customHeight="1">
      <c r="A29" s="770">
        <v>2008</v>
      </c>
      <c r="B29" s="306" t="s">
        <v>0</v>
      </c>
      <c r="C29" s="4">
        <v>327075</v>
      </c>
      <c r="D29" s="307" t="s">
        <v>13</v>
      </c>
      <c r="E29" s="4">
        <v>100661</v>
      </c>
      <c r="F29" s="17" t="s">
        <v>13</v>
      </c>
      <c r="G29" s="9">
        <f t="shared" si="0"/>
        <v>0.3077612168462891</v>
      </c>
    </row>
    <row r="30" spans="1:7" ht="18.75" customHeight="1">
      <c r="A30" s="771"/>
      <c r="B30" s="308" t="s">
        <v>1</v>
      </c>
      <c r="C30" s="1">
        <v>413735</v>
      </c>
      <c r="D30" s="302">
        <f>C30-C29</f>
        <v>86660</v>
      </c>
      <c r="E30" s="1">
        <v>184610</v>
      </c>
      <c r="F30" s="16">
        <f>E30-E29</f>
        <v>83949</v>
      </c>
      <c r="G30" s="10">
        <f t="shared" si="0"/>
        <v>0.4462034877397368</v>
      </c>
    </row>
    <row r="31" spans="1:7" ht="18.75" customHeight="1">
      <c r="A31" s="771"/>
      <c r="B31" s="308" t="s">
        <v>2</v>
      </c>
      <c r="C31" s="1">
        <v>475656</v>
      </c>
      <c r="D31" s="302">
        <f t="shared" si="1"/>
        <v>61921</v>
      </c>
      <c r="E31" s="1">
        <v>231571</v>
      </c>
      <c r="F31" s="16">
        <f t="shared" si="2"/>
        <v>46961</v>
      </c>
      <c r="G31" s="10">
        <f t="shared" si="0"/>
        <v>0.48684553542896547</v>
      </c>
    </row>
    <row r="32" spans="1:7" ht="18.75" customHeight="1">
      <c r="A32" s="771"/>
      <c r="B32" s="308" t="s">
        <v>3</v>
      </c>
      <c r="C32" s="1">
        <v>543237</v>
      </c>
      <c r="D32" s="302">
        <f t="shared" si="1"/>
        <v>67581</v>
      </c>
      <c r="E32" s="1">
        <v>301304</v>
      </c>
      <c r="F32" s="16">
        <f t="shared" si="2"/>
        <v>69733</v>
      </c>
      <c r="G32" s="10">
        <f t="shared" si="0"/>
        <v>0.5546455782651034</v>
      </c>
    </row>
    <row r="33" spans="1:7" ht="18.75" customHeight="1">
      <c r="A33" s="771"/>
      <c r="B33" s="308" t="s">
        <v>4</v>
      </c>
      <c r="C33" s="1">
        <v>648815</v>
      </c>
      <c r="D33" s="302">
        <f t="shared" si="1"/>
        <v>105578</v>
      </c>
      <c r="E33" s="1">
        <v>405064</v>
      </c>
      <c r="F33" s="16">
        <f t="shared" si="2"/>
        <v>103760</v>
      </c>
      <c r="G33" s="10">
        <f t="shared" si="0"/>
        <v>0.6243135562525527</v>
      </c>
    </row>
    <row r="34" spans="1:7" ht="18.75" customHeight="1">
      <c r="A34" s="771"/>
      <c r="B34" s="308" t="s">
        <v>5</v>
      </c>
      <c r="C34" s="1">
        <v>695998</v>
      </c>
      <c r="D34" s="302">
        <f t="shared" si="1"/>
        <v>47183</v>
      </c>
      <c r="E34" s="1">
        <v>458088</v>
      </c>
      <c r="F34" s="16">
        <f t="shared" si="2"/>
        <v>53024</v>
      </c>
      <c r="G34" s="10">
        <f t="shared" si="0"/>
        <v>0.6581743050985779</v>
      </c>
    </row>
    <row r="35" spans="1:7" ht="18.75" customHeight="1">
      <c r="A35" s="771"/>
      <c r="B35" s="308" t="s">
        <v>6</v>
      </c>
      <c r="C35" s="1">
        <v>760407</v>
      </c>
      <c r="D35" s="302">
        <f t="shared" si="1"/>
        <v>64409</v>
      </c>
      <c r="E35" s="1">
        <v>534178</v>
      </c>
      <c r="F35" s="16">
        <f t="shared" si="2"/>
        <v>76090</v>
      </c>
      <c r="G35" s="10">
        <f t="shared" si="0"/>
        <v>0.7024895878128423</v>
      </c>
    </row>
    <row r="36" spans="1:7" ht="18.75" customHeight="1">
      <c r="A36" s="771"/>
      <c r="B36" s="308" t="s">
        <v>7</v>
      </c>
      <c r="C36" s="1">
        <v>876758</v>
      </c>
      <c r="D36" s="302">
        <f t="shared" si="1"/>
        <v>116351</v>
      </c>
      <c r="E36" s="1">
        <v>668645</v>
      </c>
      <c r="F36" s="16">
        <f t="shared" si="2"/>
        <v>134467</v>
      </c>
      <c r="G36" s="10">
        <f t="shared" si="0"/>
        <v>0.762633474687428</v>
      </c>
    </row>
    <row r="37" spans="1:7" ht="18.75" customHeight="1">
      <c r="A37" s="771"/>
      <c r="B37" s="308" t="s">
        <v>8</v>
      </c>
      <c r="C37" s="1">
        <v>945173</v>
      </c>
      <c r="D37" s="302">
        <f t="shared" si="1"/>
        <v>68415</v>
      </c>
      <c r="E37" s="1">
        <v>736445</v>
      </c>
      <c r="F37" s="16">
        <f t="shared" si="2"/>
        <v>67800</v>
      </c>
      <c r="G37" s="10">
        <f t="shared" si="0"/>
        <v>0.7791642376580795</v>
      </c>
    </row>
    <row r="38" spans="1:7" ht="18.75" customHeight="1">
      <c r="A38" s="771"/>
      <c r="B38" s="308" t="s">
        <v>9</v>
      </c>
      <c r="C38" s="1">
        <v>1024955</v>
      </c>
      <c r="D38" s="302">
        <f t="shared" si="1"/>
        <v>79782</v>
      </c>
      <c r="E38" s="1">
        <v>808269</v>
      </c>
      <c r="F38" s="16">
        <f t="shared" si="2"/>
        <v>71824</v>
      </c>
      <c r="G38" s="10">
        <f t="shared" si="0"/>
        <v>0.7885897429643253</v>
      </c>
    </row>
    <row r="39" spans="1:7" ht="18.75" customHeight="1">
      <c r="A39" s="771"/>
      <c r="B39" s="308" t="s">
        <v>10</v>
      </c>
      <c r="C39" s="1">
        <v>1133250</v>
      </c>
      <c r="D39" s="302">
        <f t="shared" si="1"/>
        <v>108295</v>
      </c>
      <c r="E39" s="1">
        <v>907477</v>
      </c>
      <c r="F39" s="16">
        <f t="shared" si="2"/>
        <v>99208</v>
      </c>
      <c r="G39" s="10">
        <f t="shared" si="0"/>
        <v>0.8007738804323847</v>
      </c>
    </row>
    <row r="40" spans="1:7" ht="18.75" customHeight="1" thickBot="1">
      <c r="A40" s="771"/>
      <c r="B40" s="310" t="s">
        <v>11</v>
      </c>
      <c r="C40" s="311">
        <v>1183780</v>
      </c>
      <c r="D40" s="312">
        <f t="shared" si="1"/>
        <v>50530</v>
      </c>
      <c r="E40" s="311">
        <v>965734</v>
      </c>
      <c r="F40" s="281">
        <f t="shared" si="2"/>
        <v>58257</v>
      </c>
      <c r="G40" s="282">
        <f t="shared" si="0"/>
        <v>0.8158053016607816</v>
      </c>
    </row>
    <row r="41" spans="1:7" ht="18.75" customHeight="1">
      <c r="A41" s="773">
        <v>2009</v>
      </c>
      <c r="B41" s="6" t="s">
        <v>0</v>
      </c>
      <c r="C41" s="4">
        <v>374135</v>
      </c>
      <c r="D41" s="17" t="s">
        <v>13</v>
      </c>
      <c r="E41" s="4">
        <v>93633</v>
      </c>
      <c r="F41" s="17" t="s">
        <v>13</v>
      </c>
      <c r="G41" s="9">
        <f>E41/C41</f>
        <v>0.25026527857591513</v>
      </c>
    </row>
    <row r="42" spans="1:7" ht="18.75" customHeight="1">
      <c r="A42" s="774"/>
      <c r="B42" s="2" t="s">
        <v>1</v>
      </c>
      <c r="C42" s="313">
        <v>458856</v>
      </c>
      <c r="D42" s="314">
        <f>C42-C41</f>
        <v>84721</v>
      </c>
      <c r="E42" s="313">
        <v>175948</v>
      </c>
      <c r="F42" s="16">
        <f>E42-E41</f>
        <v>82315</v>
      </c>
      <c r="G42" s="10">
        <f t="shared" si="0"/>
        <v>0.38344927384626115</v>
      </c>
    </row>
    <row r="43" spans="1:7" ht="18.75" customHeight="1">
      <c r="A43" s="774"/>
      <c r="B43" s="2" t="s">
        <v>2</v>
      </c>
      <c r="C43" s="313">
        <v>531632</v>
      </c>
      <c r="D43" s="314">
        <f aca="true" t="shared" si="3" ref="D43:D52">C43-C42</f>
        <v>72776</v>
      </c>
      <c r="E43" s="313">
        <v>226717</v>
      </c>
      <c r="F43" s="16">
        <f aca="true" t="shared" si="4" ref="F43:F52">E43-E42</f>
        <v>50769</v>
      </c>
      <c r="G43" s="10">
        <f t="shared" si="0"/>
        <v>0.4264547657025913</v>
      </c>
    </row>
    <row r="44" spans="1:7" ht="18.75" customHeight="1">
      <c r="A44" s="774"/>
      <c r="B44" s="2" t="s">
        <v>3</v>
      </c>
      <c r="C44" s="1">
        <v>596299</v>
      </c>
      <c r="D44" s="314">
        <f t="shared" si="3"/>
        <v>64667</v>
      </c>
      <c r="E44" s="1">
        <v>283395</v>
      </c>
      <c r="F44" s="16">
        <f t="shared" si="4"/>
        <v>56678</v>
      </c>
      <c r="G44" s="10">
        <f t="shared" si="0"/>
        <v>0.4752565407622686</v>
      </c>
    </row>
    <row r="45" spans="1:7" ht="18.75" customHeight="1">
      <c r="A45" s="774"/>
      <c r="B45" s="2" t="s">
        <v>4</v>
      </c>
      <c r="C45" s="1">
        <v>671501</v>
      </c>
      <c r="D45" s="314">
        <f t="shared" si="3"/>
        <v>75202</v>
      </c>
      <c r="E45" s="1">
        <v>369713</v>
      </c>
      <c r="F45" s="16">
        <f t="shared" si="4"/>
        <v>86318</v>
      </c>
      <c r="G45" s="10">
        <f t="shared" si="0"/>
        <v>0.5505769909501251</v>
      </c>
    </row>
    <row r="46" spans="1:7" ht="18.75" customHeight="1">
      <c r="A46" s="774"/>
      <c r="B46" s="2" t="s">
        <v>5</v>
      </c>
      <c r="C46" s="1">
        <v>726114</v>
      </c>
      <c r="D46" s="314">
        <f t="shared" si="3"/>
        <v>54613</v>
      </c>
      <c r="E46" s="1">
        <v>427830</v>
      </c>
      <c r="F46" s="16">
        <f t="shared" si="4"/>
        <v>58117</v>
      </c>
      <c r="G46" s="10">
        <f t="shared" si="0"/>
        <v>0.5892050008676324</v>
      </c>
    </row>
    <row r="47" spans="1:7" ht="18.75" customHeight="1">
      <c r="A47" s="774"/>
      <c r="B47" s="2" t="s">
        <v>6</v>
      </c>
      <c r="C47" s="24">
        <v>787815</v>
      </c>
      <c r="D47" s="314">
        <f t="shared" si="3"/>
        <v>61701</v>
      </c>
      <c r="E47" s="24">
        <v>507349</v>
      </c>
      <c r="F47" s="16">
        <f t="shared" si="4"/>
        <v>79519</v>
      </c>
      <c r="G47" s="10">
        <f t="shared" si="0"/>
        <v>0.6439951003725494</v>
      </c>
    </row>
    <row r="48" spans="1:7" ht="18.75" customHeight="1">
      <c r="A48" s="774"/>
      <c r="B48" s="2" t="s">
        <v>7</v>
      </c>
      <c r="C48" s="24">
        <v>910577</v>
      </c>
      <c r="D48" s="314">
        <f t="shared" si="3"/>
        <v>122762</v>
      </c>
      <c r="E48" s="24">
        <v>631987</v>
      </c>
      <c r="F48" s="16">
        <f t="shared" si="4"/>
        <v>124638</v>
      </c>
      <c r="G48" s="10">
        <f t="shared" si="0"/>
        <v>0.6940511346102526</v>
      </c>
    </row>
    <row r="49" spans="1:7" ht="18.75" customHeight="1">
      <c r="A49" s="774"/>
      <c r="B49" s="2" t="s">
        <v>8</v>
      </c>
      <c r="C49" s="24">
        <v>978180</v>
      </c>
      <c r="D49" s="314">
        <f t="shared" si="3"/>
        <v>67603</v>
      </c>
      <c r="E49" s="24">
        <v>702670</v>
      </c>
      <c r="F49" s="16">
        <f t="shared" si="4"/>
        <v>70683</v>
      </c>
      <c r="G49" s="10">
        <f t="shared" si="0"/>
        <v>0.7183442720153755</v>
      </c>
    </row>
    <row r="50" spans="1:7" ht="18.75" customHeight="1">
      <c r="A50" s="774"/>
      <c r="B50" s="2" t="s">
        <v>9</v>
      </c>
      <c r="C50" s="1">
        <v>1037753</v>
      </c>
      <c r="D50" s="314">
        <f t="shared" si="3"/>
        <v>59573</v>
      </c>
      <c r="E50" s="1">
        <v>765726</v>
      </c>
      <c r="F50" s="16">
        <f t="shared" si="4"/>
        <v>63056</v>
      </c>
      <c r="G50" s="10">
        <f t="shared" si="0"/>
        <v>0.7378692232159291</v>
      </c>
    </row>
    <row r="51" spans="1:7" ht="18.75" customHeight="1">
      <c r="A51" s="774"/>
      <c r="B51" s="2" t="s">
        <v>10</v>
      </c>
      <c r="C51" s="24">
        <v>1185341</v>
      </c>
      <c r="D51" s="314">
        <f t="shared" si="3"/>
        <v>147588</v>
      </c>
      <c r="E51" s="24">
        <v>876468</v>
      </c>
      <c r="F51" s="16">
        <f t="shared" si="4"/>
        <v>110742</v>
      </c>
      <c r="G51" s="10">
        <f t="shared" si="0"/>
        <v>0.7394226640266387</v>
      </c>
    </row>
    <row r="52" spans="1:7" ht="18.75" customHeight="1" thickBot="1">
      <c r="A52" s="774"/>
      <c r="B52" s="279" t="s">
        <v>11</v>
      </c>
      <c r="C52" s="311">
        <v>1267696</v>
      </c>
      <c r="D52" s="315">
        <f t="shared" si="3"/>
        <v>82355</v>
      </c>
      <c r="E52" s="311">
        <v>993221</v>
      </c>
      <c r="F52" s="281">
        <f t="shared" si="4"/>
        <v>116753</v>
      </c>
      <c r="G52" s="282">
        <f t="shared" si="0"/>
        <v>0.7834851573247845</v>
      </c>
    </row>
    <row r="53" spans="1:7" ht="18.75" customHeight="1">
      <c r="A53" s="773">
        <v>2010</v>
      </c>
      <c r="B53" s="6" t="s">
        <v>0</v>
      </c>
      <c r="C53" s="23">
        <v>463400</v>
      </c>
      <c r="D53" s="17" t="s">
        <v>13</v>
      </c>
      <c r="E53" s="23">
        <v>129020</v>
      </c>
      <c r="F53" s="17" t="s">
        <v>13</v>
      </c>
      <c r="G53" s="9">
        <f t="shared" si="0"/>
        <v>0.2784203711696159</v>
      </c>
    </row>
    <row r="54" spans="1:7" ht="18.75" customHeight="1">
      <c r="A54" s="774"/>
      <c r="B54" s="2" t="s">
        <v>1</v>
      </c>
      <c r="C54" s="24">
        <v>588358</v>
      </c>
      <c r="D54" s="16">
        <f aca="true" t="shared" si="5" ref="D54:D64">C54-C53</f>
        <v>124958</v>
      </c>
      <c r="E54" s="24">
        <v>234370</v>
      </c>
      <c r="F54" s="16">
        <f aca="true" t="shared" si="6" ref="F54:F64">E54-E53</f>
        <v>105350</v>
      </c>
      <c r="G54" s="10">
        <f t="shared" si="0"/>
        <v>0.3983459050442078</v>
      </c>
    </row>
    <row r="55" spans="1:7" ht="18.75" customHeight="1">
      <c r="A55" s="774"/>
      <c r="B55" s="2" t="s">
        <v>2</v>
      </c>
      <c r="C55" s="1">
        <v>677218</v>
      </c>
      <c r="D55" s="16">
        <f t="shared" si="5"/>
        <v>88860</v>
      </c>
      <c r="E55" s="1">
        <v>324506</v>
      </c>
      <c r="F55" s="16">
        <f t="shared" si="6"/>
        <v>90136</v>
      </c>
      <c r="G55" s="10">
        <f t="shared" si="0"/>
        <v>0.47917509575941575</v>
      </c>
    </row>
    <row r="56" spans="1:7" ht="18.75" customHeight="1">
      <c r="A56" s="774"/>
      <c r="B56" s="2" t="s">
        <v>3</v>
      </c>
      <c r="C56" s="1">
        <v>751757</v>
      </c>
      <c r="D56" s="16">
        <f t="shared" si="5"/>
        <v>74539</v>
      </c>
      <c r="E56" s="1">
        <v>394662</v>
      </c>
      <c r="F56" s="16">
        <f t="shared" si="6"/>
        <v>70156</v>
      </c>
      <c r="G56" s="10">
        <f t="shared" si="0"/>
        <v>0.5249861324869606</v>
      </c>
    </row>
    <row r="57" spans="1:7" ht="18.75" customHeight="1">
      <c r="A57" s="774"/>
      <c r="B57" s="2" t="s">
        <v>4</v>
      </c>
      <c r="C57" s="1">
        <v>866779</v>
      </c>
      <c r="D57" s="16">
        <f t="shared" si="5"/>
        <v>115022</v>
      </c>
      <c r="E57" s="1">
        <v>513903</v>
      </c>
      <c r="F57" s="16">
        <f t="shared" si="6"/>
        <v>119241</v>
      </c>
      <c r="G57" s="10">
        <f t="shared" si="0"/>
        <v>0.5928881525740702</v>
      </c>
    </row>
    <row r="58" spans="1:7" ht="18.75" customHeight="1">
      <c r="A58" s="774"/>
      <c r="B58" s="2" t="s">
        <v>5</v>
      </c>
      <c r="C58" s="1">
        <v>942056</v>
      </c>
      <c r="D58" s="16">
        <f t="shared" si="5"/>
        <v>75277</v>
      </c>
      <c r="E58" s="1">
        <v>593977</v>
      </c>
      <c r="F58" s="16">
        <f t="shared" si="6"/>
        <v>80074</v>
      </c>
      <c r="G58" s="10">
        <f t="shared" si="0"/>
        <v>0.6305113496437579</v>
      </c>
    </row>
    <row r="59" spans="1:7" ht="18.75" customHeight="1">
      <c r="A59" s="774"/>
      <c r="B59" s="2" t="s">
        <v>6</v>
      </c>
      <c r="C59" s="1">
        <v>1023885</v>
      </c>
      <c r="D59" s="16">
        <f t="shared" si="5"/>
        <v>81829</v>
      </c>
      <c r="E59" s="1">
        <v>676192</v>
      </c>
      <c r="F59" s="16">
        <f t="shared" si="6"/>
        <v>82215</v>
      </c>
      <c r="G59" s="10">
        <f t="shared" si="0"/>
        <v>0.6604179180279035</v>
      </c>
    </row>
    <row r="60" spans="1:7" ht="18.75" customHeight="1">
      <c r="A60" s="774"/>
      <c r="B60" s="2" t="s">
        <v>7</v>
      </c>
      <c r="C60" s="1">
        <v>1162865</v>
      </c>
      <c r="D60" s="16">
        <f t="shared" si="5"/>
        <v>138980</v>
      </c>
      <c r="E60" s="1">
        <v>840321</v>
      </c>
      <c r="F60" s="16">
        <f t="shared" si="6"/>
        <v>164129</v>
      </c>
      <c r="G60" s="10">
        <f t="shared" si="0"/>
        <v>0.7226298839504156</v>
      </c>
    </row>
    <row r="61" spans="1:7" ht="18.75" customHeight="1">
      <c r="A61" s="774"/>
      <c r="B61" s="2" t="s">
        <v>8</v>
      </c>
      <c r="C61" s="1">
        <v>1246566</v>
      </c>
      <c r="D61" s="16">
        <f t="shared" si="5"/>
        <v>83701</v>
      </c>
      <c r="E61" s="1">
        <v>922134</v>
      </c>
      <c r="F61" s="16">
        <f t="shared" si="6"/>
        <v>81813</v>
      </c>
      <c r="G61" s="10">
        <f t="shared" si="0"/>
        <v>0.7397394121129567</v>
      </c>
    </row>
    <row r="62" spans="1:7" ht="18.75" customHeight="1">
      <c r="A62" s="774"/>
      <c r="B62" s="2" t="s">
        <v>9</v>
      </c>
      <c r="C62" s="1">
        <v>1330335</v>
      </c>
      <c r="D62" s="16">
        <f t="shared" si="5"/>
        <v>83769</v>
      </c>
      <c r="E62" s="1">
        <v>1001432</v>
      </c>
      <c r="F62" s="16">
        <f t="shared" si="6"/>
        <v>79298</v>
      </c>
      <c r="G62" s="10">
        <f t="shared" si="0"/>
        <v>0.7527667843062086</v>
      </c>
    </row>
    <row r="63" spans="1:7" ht="18.75" customHeight="1">
      <c r="A63" s="774"/>
      <c r="B63" s="2" t="s">
        <v>10</v>
      </c>
      <c r="C63" s="1">
        <v>1496147</v>
      </c>
      <c r="D63" s="16">
        <f t="shared" si="5"/>
        <v>165812</v>
      </c>
      <c r="E63" s="1">
        <v>1150506</v>
      </c>
      <c r="F63" s="16">
        <f t="shared" si="6"/>
        <v>149074</v>
      </c>
      <c r="G63" s="10">
        <f t="shared" si="0"/>
        <v>0.7689792513703533</v>
      </c>
    </row>
    <row r="64" spans="1:7" ht="18.75" customHeight="1" thickBot="1">
      <c r="A64" s="776"/>
      <c r="B64" s="126" t="s">
        <v>11</v>
      </c>
      <c r="C64" s="672">
        <v>1588756</v>
      </c>
      <c r="D64" s="673">
        <f t="shared" si="5"/>
        <v>92609</v>
      </c>
      <c r="E64" s="672">
        <v>1243374</v>
      </c>
      <c r="F64" s="673">
        <f t="shared" si="6"/>
        <v>92868</v>
      </c>
      <c r="G64" s="674">
        <f t="shared" si="0"/>
        <v>0.7826085314547986</v>
      </c>
    </row>
    <row r="65" spans="1:7" ht="14.25" customHeight="1" thickTop="1">
      <c r="A65" s="728"/>
      <c r="B65" s="728"/>
      <c r="C65" s="728"/>
      <c r="D65" s="728"/>
      <c r="E65" s="728"/>
      <c r="F65" s="728"/>
      <c r="G65" s="728"/>
    </row>
    <row r="66" spans="1:7" ht="14.25" customHeight="1">
      <c r="A66" s="761" t="s">
        <v>240</v>
      </c>
      <c r="B66" s="761"/>
      <c r="C66" s="761"/>
      <c r="D66" s="761"/>
      <c r="E66" s="761"/>
      <c r="F66" s="761"/>
      <c r="G66" s="761"/>
    </row>
    <row r="67" spans="1:7" ht="14.25" customHeight="1">
      <c r="A67" s="761" t="s">
        <v>354</v>
      </c>
      <c r="B67" s="761"/>
      <c r="C67" s="761"/>
      <c r="D67" s="761"/>
      <c r="E67" s="761"/>
      <c r="F67" s="761"/>
      <c r="G67" s="761"/>
    </row>
    <row r="68" spans="1:7" ht="14.25" customHeight="1">
      <c r="A68" s="775" t="s">
        <v>367</v>
      </c>
      <c r="B68" s="775"/>
      <c r="C68" s="775"/>
      <c r="D68" s="775"/>
      <c r="E68" s="775"/>
      <c r="F68" s="775"/>
      <c r="G68" s="775"/>
    </row>
    <row r="69" spans="1:7" ht="14.25" customHeight="1">
      <c r="A69" s="761" t="s">
        <v>16</v>
      </c>
      <c r="B69" s="761"/>
      <c r="C69" s="761"/>
      <c r="D69" s="761"/>
      <c r="E69" s="761"/>
      <c r="F69" s="761"/>
      <c r="G69" s="761"/>
    </row>
    <row r="70" ht="12.75">
      <c r="A70" s="7"/>
    </row>
    <row r="73" spans="4:5" ht="12.75">
      <c r="D73" s="760" t="s">
        <v>34</v>
      </c>
      <c r="E73" s="760"/>
    </row>
  </sheetData>
  <sheetProtection/>
  <mergeCells count="13">
    <mergeCell ref="D73:E73"/>
    <mergeCell ref="A69:G69"/>
    <mergeCell ref="A67:G67"/>
    <mergeCell ref="A66:G66"/>
    <mergeCell ref="A68:G68"/>
    <mergeCell ref="A53:A64"/>
    <mergeCell ref="A65:G65"/>
    <mergeCell ref="A2:G2"/>
    <mergeCell ref="A3:G3"/>
    <mergeCell ref="A5:A16"/>
    <mergeCell ref="A17:A28"/>
    <mergeCell ref="A29:A40"/>
    <mergeCell ref="A41:A52"/>
  </mergeCells>
  <hyperlinks>
    <hyperlink ref="A1" r:id="rId1" display="http://kayham.erciyes.edu.tr/"/>
  </hyperlinks>
  <printOptions/>
  <pageMargins left="0.63" right="0.4" top="0.57" bottom="0.31" header="0.5" footer="0.22"/>
  <pageSetup horizontalDpi="600" verticalDpi="600" orientation="portrait" paperSize="9" scale="60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33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15.28125" style="0" customWidth="1"/>
    <col min="2" max="2" width="15.7109375" style="0" customWidth="1"/>
    <col min="3" max="3" width="17.421875" style="0" customWidth="1"/>
    <col min="4" max="4" width="17.8515625" style="0" customWidth="1"/>
    <col min="5" max="6" width="17.7109375" style="0" customWidth="1"/>
    <col min="7" max="7" width="15.8515625" style="0" customWidth="1"/>
    <col min="8" max="9" width="13.7109375" style="0" customWidth="1"/>
  </cols>
  <sheetData>
    <row r="1" spans="1:7" s="73" customFormat="1" ht="15.75" customHeight="1" thickBot="1">
      <c r="A1" s="210" t="s">
        <v>41</v>
      </c>
      <c r="G1" s="226" t="s">
        <v>42</v>
      </c>
    </row>
    <row r="2" spans="1:7" ht="28.5" customHeight="1" thickBot="1" thickTop="1">
      <c r="A2" s="764" t="s">
        <v>366</v>
      </c>
      <c r="B2" s="765"/>
      <c r="C2" s="765"/>
      <c r="D2" s="765"/>
      <c r="E2" s="765"/>
      <c r="F2" s="765"/>
      <c r="G2" s="766"/>
    </row>
    <row r="3" spans="1:7" ht="49.5" customHeight="1" thickBot="1">
      <c r="A3" s="767" t="s">
        <v>364</v>
      </c>
      <c r="B3" s="768"/>
      <c r="C3" s="768"/>
      <c r="D3" s="768"/>
      <c r="E3" s="768"/>
      <c r="F3" s="768"/>
      <c r="G3" s="769"/>
    </row>
    <row r="4" spans="1:7" ht="45.75" customHeight="1" thickBot="1">
      <c r="A4" s="8" t="s">
        <v>15</v>
      </c>
      <c r="B4" s="3" t="s">
        <v>14</v>
      </c>
      <c r="C4" s="297" t="s">
        <v>314</v>
      </c>
      <c r="D4" s="298" t="s">
        <v>315</v>
      </c>
      <c r="E4" s="5" t="s">
        <v>316</v>
      </c>
      <c r="F4" s="298" t="s">
        <v>315</v>
      </c>
      <c r="G4" s="299" t="s">
        <v>12</v>
      </c>
    </row>
    <row r="5" spans="1:7" ht="18.75" customHeight="1">
      <c r="A5" s="773">
        <v>2011</v>
      </c>
      <c r="B5" s="6" t="s">
        <v>0</v>
      </c>
      <c r="C5" s="316">
        <v>569082</v>
      </c>
      <c r="D5" s="17" t="s">
        <v>13</v>
      </c>
      <c r="E5" s="316">
        <v>140709</v>
      </c>
      <c r="F5" s="17" t="s">
        <v>13</v>
      </c>
      <c r="G5" s="9">
        <f>E5/C5</f>
        <v>0.2472561072042342</v>
      </c>
    </row>
    <row r="6" spans="1:7" ht="18.75" customHeight="1">
      <c r="A6" s="774"/>
      <c r="B6" s="2" t="s">
        <v>1</v>
      </c>
      <c r="C6" s="290">
        <v>716499</v>
      </c>
      <c r="D6" s="16">
        <f aca="true" t="shared" si="0" ref="D6:D16">C6-C5</f>
        <v>147417</v>
      </c>
      <c r="E6" s="290">
        <v>259925</v>
      </c>
      <c r="F6" s="16">
        <f aca="true" t="shared" si="1" ref="F6:F16">E6-E5</f>
        <v>119216</v>
      </c>
      <c r="G6" s="10">
        <f>E6/C6</f>
        <v>0.36277091803338174</v>
      </c>
    </row>
    <row r="7" spans="1:7" ht="18.75" customHeight="1">
      <c r="A7" s="774"/>
      <c r="B7" s="2" t="s">
        <v>2</v>
      </c>
      <c r="C7" s="290">
        <v>822544</v>
      </c>
      <c r="D7" s="16">
        <f t="shared" si="0"/>
        <v>106045</v>
      </c>
      <c r="E7" s="290">
        <v>351963</v>
      </c>
      <c r="F7" s="16">
        <f t="shared" si="1"/>
        <v>92038</v>
      </c>
      <c r="G7" s="10">
        <f>E7/C7</f>
        <v>0.42789565056702134</v>
      </c>
    </row>
    <row r="8" spans="1:7" ht="18.75" customHeight="1">
      <c r="A8" s="774"/>
      <c r="B8" s="2" t="s">
        <v>3</v>
      </c>
      <c r="C8" s="290">
        <v>1002966</v>
      </c>
      <c r="D8" s="16">
        <f t="shared" si="0"/>
        <v>180422</v>
      </c>
      <c r="E8" s="290">
        <v>428362</v>
      </c>
      <c r="F8" s="16">
        <f t="shared" si="1"/>
        <v>76399</v>
      </c>
      <c r="G8" s="10">
        <f>E8/C8</f>
        <v>0.4270952355314138</v>
      </c>
    </row>
    <row r="9" spans="1:10" ht="18.75" customHeight="1">
      <c r="A9" s="774"/>
      <c r="B9" s="2" t="s">
        <v>4</v>
      </c>
      <c r="C9" s="290">
        <v>1133190</v>
      </c>
      <c r="D9" s="16">
        <f t="shared" si="0"/>
        <v>130224</v>
      </c>
      <c r="E9" s="290">
        <v>583316</v>
      </c>
      <c r="F9" s="16">
        <f t="shared" si="1"/>
        <v>154954</v>
      </c>
      <c r="G9" s="10">
        <f>E9/C9</f>
        <v>0.5147556896901667</v>
      </c>
      <c r="I9" s="317"/>
      <c r="J9" s="317"/>
    </row>
    <row r="10" spans="1:10" ht="18.75" customHeight="1">
      <c r="A10" s="774"/>
      <c r="B10" s="2" t="s">
        <v>5</v>
      </c>
      <c r="C10" s="290">
        <v>1230004</v>
      </c>
      <c r="D10" s="16">
        <f t="shared" si="0"/>
        <v>96814</v>
      </c>
      <c r="E10" s="290">
        <v>718259</v>
      </c>
      <c r="F10" s="16">
        <f t="shared" si="1"/>
        <v>134943</v>
      </c>
      <c r="G10" s="10">
        <f aca="true" t="shared" si="2" ref="G10:G73">E10/C10</f>
        <v>0.5839485074845285</v>
      </c>
      <c r="I10" s="317"/>
      <c r="J10" s="317"/>
    </row>
    <row r="11" spans="1:10" ht="18.75" customHeight="1">
      <c r="A11" s="774"/>
      <c r="B11" s="2" t="s">
        <v>6</v>
      </c>
      <c r="C11" s="290">
        <v>1314877</v>
      </c>
      <c r="D11" s="16">
        <f t="shared" si="0"/>
        <v>84873</v>
      </c>
      <c r="E11" s="290">
        <v>808266</v>
      </c>
      <c r="F11" s="16">
        <f t="shared" si="1"/>
        <v>90007</v>
      </c>
      <c r="G11" s="10">
        <f t="shared" si="2"/>
        <v>0.6147084480145291</v>
      </c>
      <c r="I11" s="317"/>
      <c r="J11" s="317"/>
    </row>
    <row r="12" spans="1:10" ht="18.75" customHeight="1">
      <c r="A12" s="774"/>
      <c r="B12" s="2" t="s">
        <v>7</v>
      </c>
      <c r="C12" s="290">
        <v>1492551</v>
      </c>
      <c r="D12" s="16">
        <f t="shared" si="0"/>
        <v>177674</v>
      </c>
      <c r="E12" s="290">
        <v>1017854</v>
      </c>
      <c r="F12" s="16">
        <f t="shared" si="1"/>
        <v>209588</v>
      </c>
      <c r="G12" s="10">
        <f t="shared" si="2"/>
        <v>0.6819559264641544</v>
      </c>
      <c r="I12" s="317"/>
      <c r="J12" s="317"/>
    </row>
    <row r="13" spans="1:10" ht="18.75" customHeight="1">
      <c r="A13" s="774"/>
      <c r="B13" s="2" t="s">
        <v>8</v>
      </c>
      <c r="C13" s="290">
        <v>1582296</v>
      </c>
      <c r="D13" s="16">
        <f t="shared" si="0"/>
        <v>89745</v>
      </c>
      <c r="E13" s="290">
        <v>1126727</v>
      </c>
      <c r="F13" s="16">
        <f t="shared" si="1"/>
        <v>108873</v>
      </c>
      <c r="G13" s="10">
        <f t="shared" si="2"/>
        <v>0.7120835798106043</v>
      </c>
      <c r="I13" s="317"/>
      <c r="J13" s="317"/>
    </row>
    <row r="14" spans="1:10" ht="18.75" customHeight="1">
      <c r="A14" s="774"/>
      <c r="B14" s="2" t="s">
        <v>9</v>
      </c>
      <c r="C14" s="290">
        <v>1674775</v>
      </c>
      <c r="D14" s="16">
        <f t="shared" si="0"/>
        <v>92479</v>
      </c>
      <c r="E14" s="290">
        <v>1222911</v>
      </c>
      <c r="F14" s="16">
        <f t="shared" si="1"/>
        <v>96184</v>
      </c>
      <c r="G14" s="10">
        <f t="shared" si="2"/>
        <v>0.7301942051917422</v>
      </c>
      <c r="I14" s="317"/>
      <c r="J14" s="317"/>
    </row>
    <row r="15" spans="1:10" ht="18.75" customHeight="1">
      <c r="A15" s="774"/>
      <c r="B15" s="2" t="s">
        <v>10</v>
      </c>
      <c r="C15" s="290">
        <v>1854832</v>
      </c>
      <c r="D15" s="16">
        <f t="shared" si="0"/>
        <v>180057</v>
      </c>
      <c r="E15" s="290">
        <v>1402905</v>
      </c>
      <c r="F15" s="16">
        <f t="shared" si="1"/>
        <v>179994</v>
      </c>
      <c r="G15" s="10">
        <f t="shared" si="2"/>
        <v>0.7563515186281021</v>
      </c>
      <c r="I15" s="317"/>
      <c r="J15" s="317"/>
    </row>
    <row r="16" spans="1:10" ht="18.75" customHeight="1" thickBot="1">
      <c r="A16" s="774"/>
      <c r="B16" s="279" t="s">
        <v>11</v>
      </c>
      <c r="C16" s="280">
        <v>1939659</v>
      </c>
      <c r="D16" s="281">
        <f t="shared" si="0"/>
        <v>84827</v>
      </c>
      <c r="E16" s="280">
        <v>1504190</v>
      </c>
      <c r="F16" s="281">
        <f t="shared" si="1"/>
        <v>101285</v>
      </c>
      <c r="G16" s="282">
        <f t="shared" si="2"/>
        <v>0.7754919808069356</v>
      </c>
      <c r="I16" s="317"/>
      <c r="J16" s="317"/>
    </row>
    <row r="17" spans="1:10" ht="18.75" customHeight="1">
      <c r="A17" s="742">
        <v>2012</v>
      </c>
      <c r="B17" s="6" t="s">
        <v>0</v>
      </c>
      <c r="C17" s="316">
        <v>666379</v>
      </c>
      <c r="D17" s="17" t="s">
        <v>13</v>
      </c>
      <c r="E17" s="316">
        <v>169788</v>
      </c>
      <c r="F17" s="17" t="s">
        <v>13</v>
      </c>
      <c r="G17" s="9">
        <f t="shared" si="2"/>
        <v>0.2547919427232851</v>
      </c>
      <c r="I17" s="317"/>
      <c r="J17" s="317"/>
    </row>
    <row r="18" spans="1:10" ht="18.75" customHeight="1">
      <c r="A18" s="743"/>
      <c r="B18" s="2" t="s">
        <v>1</v>
      </c>
      <c r="C18" s="290">
        <v>839323</v>
      </c>
      <c r="D18" s="16">
        <f aca="true" t="shared" si="3" ref="D18:D28">C18-C17</f>
        <v>172944</v>
      </c>
      <c r="E18" s="290">
        <v>309674</v>
      </c>
      <c r="F18" s="16">
        <f aca="true" t="shared" si="4" ref="F18:F28">E18-E17</f>
        <v>139886</v>
      </c>
      <c r="G18" s="10">
        <f t="shared" si="2"/>
        <v>0.3689568854898531</v>
      </c>
      <c r="I18" s="317"/>
      <c r="J18" s="317"/>
    </row>
    <row r="19" spans="1:10" ht="18.75" customHeight="1">
      <c r="A19" s="743"/>
      <c r="B19" s="2" t="s">
        <v>2</v>
      </c>
      <c r="C19" s="290">
        <v>948183</v>
      </c>
      <c r="D19" s="16">
        <f t="shared" si="3"/>
        <v>108860</v>
      </c>
      <c r="E19" s="290">
        <v>405522</v>
      </c>
      <c r="F19" s="16">
        <f t="shared" si="4"/>
        <v>95848</v>
      </c>
      <c r="G19" s="10">
        <f t="shared" si="2"/>
        <v>0.4276832636737845</v>
      </c>
      <c r="I19" s="317"/>
      <c r="J19" s="317"/>
    </row>
    <row r="20" spans="1:10" ht="18.75" customHeight="1">
      <c r="A20" s="743"/>
      <c r="B20" s="2" t="s">
        <v>3</v>
      </c>
      <c r="C20" s="290">
        <v>1031365</v>
      </c>
      <c r="D20" s="16">
        <f t="shared" si="3"/>
        <v>83182</v>
      </c>
      <c r="E20" s="290">
        <v>490455</v>
      </c>
      <c r="F20" s="16">
        <f t="shared" si="4"/>
        <v>84933</v>
      </c>
      <c r="G20" s="10">
        <f t="shared" si="2"/>
        <v>0.47553969739132124</v>
      </c>
      <c r="I20" s="317"/>
      <c r="J20" s="317"/>
    </row>
    <row r="21" spans="1:10" ht="18.75" customHeight="1">
      <c r="A21" s="743"/>
      <c r="B21" s="2" t="s">
        <v>4</v>
      </c>
      <c r="C21" s="290">
        <v>1155821</v>
      </c>
      <c r="D21" s="16">
        <f t="shared" si="3"/>
        <v>124456</v>
      </c>
      <c r="E21" s="290">
        <v>653720</v>
      </c>
      <c r="F21" s="16">
        <f t="shared" si="4"/>
        <v>163265</v>
      </c>
      <c r="G21" s="10">
        <f t="shared" si="2"/>
        <v>0.5655893083790656</v>
      </c>
      <c r="I21" s="317"/>
      <c r="J21" s="317"/>
    </row>
    <row r="22" spans="1:10" ht="18.75" customHeight="1">
      <c r="A22" s="743"/>
      <c r="B22" s="2" t="s">
        <v>5</v>
      </c>
      <c r="C22" s="290">
        <v>1242776</v>
      </c>
      <c r="D22" s="16">
        <f t="shared" si="3"/>
        <v>86955</v>
      </c>
      <c r="E22" s="290">
        <v>748259</v>
      </c>
      <c r="F22" s="16">
        <f t="shared" si="4"/>
        <v>94539</v>
      </c>
      <c r="G22" s="10">
        <f t="shared" si="2"/>
        <v>0.602086779918505</v>
      </c>
      <c r="I22" s="317"/>
      <c r="J22" s="317"/>
    </row>
    <row r="23" spans="1:10" ht="18.75" customHeight="1">
      <c r="A23" s="743"/>
      <c r="B23" s="2" t="s">
        <v>6</v>
      </c>
      <c r="C23" s="319">
        <v>1338059</v>
      </c>
      <c r="D23" s="16">
        <f t="shared" si="3"/>
        <v>95283</v>
      </c>
      <c r="E23" s="319">
        <v>885576</v>
      </c>
      <c r="F23" s="16">
        <f t="shared" si="4"/>
        <v>137317</v>
      </c>
      <c r="G23" s="10">
        <f t="shared" si="2"/>
        <v>0.6618362867407193</v>
      </c>
      <c r="I23" s="317"/>
      <c r="J23" s="317"/>
    </row>
    <row r="24" spans="1:10" ht="18.75" customHeight="1">
      <c r="A24" s="743"/>
      <c r="B24" s="2" t="s">
        <v>7</v>
      </c>
      <c r="C24" s="319">
        <v>1520316</v>
      </c>
      <c r="D24" s="16">
        <f t="shared" si="3"/>
        <v>182257</v>
      </c>
      <c r="E24" s="319">
        <v>1060133</v>
      </c>
      <c r="F24" s="16">
        <f t="shared" si="4"/>
        <v>174557</v>
      </c>
      <c r="G24" s="10">
        <f t="shared" si="2"/>
        <v>0.6973109537753993</v>
      </c>
      <c r="I24" s="317"/>
      <c r="J24" s="317"/>
    </row>
    <row r="25" spans="1:10" ht="18.75" customHeight="1">
      <c r="A25" s="743"/>
      <c r="B25" s="2" t="s">
        <v>8</v>
      </c>
      <c r="C25" s="319">
        <v>1614147</v>
      </c>
      <c r="D25" s="16">
        <f t="shared" si="3"/>
        <v>93831</v>
      </c>
      <c r="E25" s="319">
        <v>1161462</v>
      </c>
      <c r="F25" s="16">
        <f t="shared" si="4"/>
        <v>101329</v>
      </c>
      <c r="G25" s="10">
        <f t="shared" si="2"/>
        <v>0.7195515650061611</v>
      </c>
      <c r="I25" s="317"/>
      <c r="J25" s="317"/>
    </row>
    <row r="26" spans="1:10" ht="18.75" customHeight="1">
      <c r="A26" s="743"/>
      <c r="B26" s="2" t="s">
        <v>9</v>
      </c>
      <c r="C26" s="319">
        <v>1725097</v>
      </c>
      <c r="D26" s="16">
        <f t="shared" si="3"/>
        <v>110950</v>
      </c>
      <c r="E26" s="319">
        <v>1270175</v>
      </c>
      <c r="F26" s="16">
        <f t="shared" si="4"/>
        <v>108713</v>
      </c>
      <c r="G26" s="10">
        <f t="shared" si="2"/>
        <v>0.7362919302508787</v>
      </c>
      <c r="I26" s="317"/>
      <c r="J26" s="317"/>
    </row>
    <row r="27" spans="1:10" ht="18.75" customHeight="1">
      <c r="A27" s="743"/>
      <c r="B27" s="2" t="s">
        <v>10</v>
      </c>
      <c r="C27" s="319">
        <v>1906611</v>
      </c>
      <c r="D27" s="16">
        <f t="shared" si="3"/>
        <v>181514</v>
      </c>
      <c r="E27" s="319">
        <v>1455329</v>
      </c>
      <c r="F27" s="16">
        <f t="shared" si="4"/>
        <v>185154</v>
      </c>
      <c r="G27" s="10">
        <f t="shared" si="2"/>
        <v>0.7633067259131516</v>
      </c>
      <c r="I27" s="317"/>
      <c r="J27" s="317"/>
    </row>
    <row r="28" spans="1:10" ht="18.75" customHeight="1" thickBot="1">
      <c r="A28" s="757"/>
      <c r="B28" s="279" t="s">
        <v>11</v>
      </c>
      <c r="C28" s="484">
        <v>2004464</v>
      </c>
      <c r="D28" s="281">
        <f t="shared" si="3"/>
        <v>97853</v>
      </c>
      <c r="E28" s="484">
        <v>1571713</v>
      </c>
      <c r="F28" s="281">
        <f t="shared" si="4"/>
        <v>116384</v>
      </c>
      <c r="G28" s="282">
        <f t="shared" si="2"/>
        <v>0.7841063745719554</v>
      </c>
      <c r="I28" s="317"/>
      <c r="J28" s="317"/>
    </row>
    <row r="29" spans="1:10" ht="18.75" customHeight="1">
      <c r="A29" s="742">
        <v>2013</v>
      </c>
      <c r="B29" s="6" t="s">
        <v>0</v>
      </c>
      <c r="C29" s="316">
        <v>718974</v>
      </c>
      <c r="D29" s="17" t="s">
        <v>13</v>
      </c>
      <c r="E29" s="316">
        <v>184189</v>
      </c>
      <c r="F29" s="17" t="s">
        <v>13</v>
      </c>
      <c r="G29" s="9">
        <f t="shared" si="2"/>
        <v>0.25618311649656317</v>
      </c>
      <c r="I29" s="317"/>
      <c r="J29" s="317"/>
    </row>
    <row r="30" spans="1:10" ht="18.75" customHeight="1">
      <c r="A30" s="743"/>
      <c r="B30" s="2" t="s">
        <v>1</v>
      </c>
      <c r="C30" s="290">
        <v>893890</v>
      </c>
      <c r="D30" s="16">
        <f aca="true" t="shared" si="5" ref="D30:D40">C30-C29</f>
        <v>174916</v>
      </c>
      <c r="E30" s="290">
        <v>344854</v>
      </c>
      <c r="F30" s="16">
        <f aca="true" t="shared" si="6" ref="F30:F40">E30-E29</f>
        <v>160665</v>
      </c>
      <c r="G30" s="10">
        <f t="shared" si="2"/>
        <v>0.3857901978990704</v>
      </c>
      <c r="I30" s="317"/>
      <c r="J30" s="317"/>
    </row>
    <row r="31" spans="1:10" ht="18.75" customHeight="1">
      <c r="A31" s="743"/>
      <c r="B31" s="2" t="s">
        <v>2</v>
      </c>
      <c r="C31" s="290">
        <v>1018927</v>
      </c>
      <c r="D31" s="16">
        <f t="shared" si="5"/>
        <v>125037</v>
      </c>
      <c r="E31" s="290">
        <v>445451</v>
      </c>
      <c r="F31" s="16">
        <f t="shared" si="6"/>
        <v>100597</v>
      </c>
      <c r="G31" s="10">
        <f t="shared" si="2"/>
        <v>0.4371765592628324</v>
      </c>
      <c r="I31" s="317"/>
      <c r="J31" s="317"/>
    </row>
    <row r="32" spans="1:10" ht="18.75" customHeight="1">
      <c r="A32" s="743"/>
      <c r="B32" s="2" t="s">
        <v>3</v>
      </c>
      <c r="C32" s="290">
        <v>1130775</v>
      </c>
      <c r="D32" s="16">
        <f t="shared" si="5"/>
        <v>111848</v>
      </c>
      <c r="E32" s="290">
        <v>567088</v>
      </c>
      <c r="F32" s="16">
        <f t="shared" si="6"/>
        <v>121637</v>
      </c>
      <c r="G32" s="10">
        <f t="shared" si="2"/>
        <v>0.501503835864783</v>
      </c>
      <c r="I32" s="317"/>
      <c r="J32" s="317"/>
    </row>
    <row r="33" spans="1:10" ht="18.75" customHeight="1">
      <c r="A33" s="743"/>
      <c r="B33" s="2" t="s">
        <v>4</v>
      </c>
      <c r="C33" s="290">
        <v>1283505</v>
      </c>
      <c r="D33" s="16">
        <f t="shared" si="5"/>
        <v>152730</v>
      </c>
      <c r="E33" s="290">
        <v>724053</v>
      </c>
      <c r="F33" s="16">
        <f t="shared" si="6"/>
        <v>156965</v>
      </c>
      <c r="G33" s="10">
        <f t="shared" si="2"/>
        <v>0.564121682424299</v>
      </c>
      <c r="I33" s="317"/>
      <c r="J33" s="317"/>
    </row>
    <row r="34" spans="1:10" ht="18.75" customHeight="1">
      <c r="A34" s="743"/>
      <c r="B34" s="2" t="s">
        <v>5</v>
      </c>
      <c r="C34" s="290">
        <v>1391436</v>
      </c>
      <c r="D34" s="16">
        <f t="shared" si="5"/>
        <v>107931</v>
      </c>
      <c r="E34" s="290">
        <v>837031</v>
      </c>
      <c r="F34" s="16">
        <f t="shared" si="6"/>
        <v>112978</v>
      </c>
      <c r="G34" s="10">
        <f t="shared" si="2"/>
        <v>0.6015591087193375</v>
      </c>
      <c r="I34" s="317"/>
      <c r="J34" s="317"/>
    </row>
    <row r="35" spans="1:10" ht="18.75" customHeight="1">
      <c r="A35" s="743"/>
      <c r="B35" s="2" t="s">
        <v>6</v>
      </c>
      <c r="C35" s="319">
        <v>1505985</v>
      </c>
      <c r="D35" s="16">
        <f t="shared" si="5"/>
        <v>114549</v>
      </c>
      <c r="E35" s="319">
        <v>999686</v>
      </c>
      <c r="F35" s="16">
        <f t="shared" si="6"/>
        <v>162655</v>
      </c>
      <c r="G35" s="10">
        <f t="shared" si="2"/>
        <v>0.6638087364747989</v>
      </c>
      <c r="I35" s="317"/>
      <c r="J35" s="317"/>
    </row>
    <row r="36" spans="1:10" ht="18.75" customHeight="1">
      <c r="A36" s="743"/>
      <c r="B36" s="2" t="s">
        <v>7</v>
      </c>
      <c r="C36" s="319">
        <v>1707711</v>
      </c>
      <c r="D36" s="16">
        <f t="shared" si="5"/>
        <v>201726</v>
      </c>
      <c r="E36" s="319">
        <v>1185874</v>
      </c>
      <c r="F36" s="16">
        <f t="shared" si="6"/>
        <v>186188</v>
      </c>
      <c r="G36" s="10">
        <f t="shared" si="2"/>
        <v>0.6944231196027899</v>
      </c>
      <c r="I36" s="317"/>
      <c r="J36" s="317"/>
    </row>
    <row r="37" spans="1:10" ht="18.75" customHeight="1">
      <c r="A37" s="743"/>
      <c r="B37" s="2" t="s">
        <v>8</v>
      </c>
      <c r="C37" s="319">
        <v>1825626</v>
      </c>
      <c r="D37" s="16">
        <f t="shared" si="5"/>
        <v>117915</v>
      </c>
      <c r="E37" s="319">
        <v>1319832</v>
      </c>
      <c r="F37" s="16">
        <f t="shared" si="6"/>
        <v>133958</v>
      </c>
      <c r="G37" s="10">
        <f t="shared" si="2"/>
        <v>0.7229476354959887</v>
      </c>
      <c r="I37" s="317"/>
      <c r="J37" s="317"/>
    </row>
    <row r="38" spans="1:10" ht="18.75" customHeight="1">
      <c r="A38" s="743"/>
      <c r="B38" s="2" t="s">
        <v>9</v>
      </c>
      <c r="C38" s="319">
        <v>1951874</v>
      </c>
      <c r="D38" s="16">
        <f t="shared" si="5"/>
        <v>126248</v>
      </c>
      <c r="E38" s="319">
        <v>1441813</v>
      </c>
      <c r="F38" s="16">
        <f t="shared" si="6"/>
        <v>121981</v>
      </c>
      <c r="G38" s="10">
        <f t="shared" si="2"/>
        <v>0.7386813902946604</v>
      </c>
      <c r="I38" s="317"/>
      <c r="J38" s="317"/>
    </row>
    <row r="39" spans="1:10" ht="18.75" customHeight="1">
      <c r="A39" s="743"/>
      <c r="B39" s="2" t="s">
        <v>10</v>
      </c>
      <c r="C39" s="319">
        <v>2194903</v>
      </c>
      <c r="D39" s="16">
        <f t="shared" si="5"/>
        <v>243029</v>
      </c>
      <c r="E39" s="319">
        <v>1677882</v>
      </c>
      <c r="F39" s="16">
        <f t="shared" si="6"/>
        <v>236069</v>
      </c>
      <c r="G39" s="10">
        <f t="shared" si="2"/>
        <v>0.7644447157801506</v>
      </c>
      <c r="I39" s="317"/>
      <c r="J39" s="317"/>
    </row>
    <row r="40" spans="1:10" ht="18.75" customHeight="1" thickBot="1">
      <c r="A40" s="757"/>
      <c r="B40" s="279" t="s">
        <v>11</v>
      </c>
      <c r="C40" s="484">
        <v>2321762</v>
      </c>
      <c r="D40" s="281">
        <f t="shared" si="5"/>
        <v>126859</v>
      </c>
      <c r="E40" s="484">
        <v>1825210</v>
      </c>
      <c r="F40" s="281">
        <f t="shared" si="6"/>
        <v>147328</v>
      </c>
      <c r="G40" s="282">
        <f t="shared" si="2"/>
        <v>0.7861313950353224</v>
      </c>
      <c r="I40" s="317"/>
      <c r="J40" s="317"/>
    </row>
    <row r="41" spans="1:10" ht="18.75" customHeight="1">
      <c r="A41" s="742">
        <v>2014</v>
      </c>
      <c r="B41" s="6" t="s">
        <v>0</v>
      </c>
      <c r="C41" s="316">
        <v>812919</v>
      </c>
      <c r="D41" s="17" t="s">
        <v>13</v>
      </c>
      <c r="E41" s="316">
        <v>202630</v>
      </c>
      <c r="F41" s="17" t="s">
        <v>13</v>
      </c>
      <c r="G41" s="9">
        <f t="shared" si="2"/>
        <v>0.24926222661790412</v>
      </c>
      <c r="I41" s="317"/>
      <c r="J41" s="317"/>
    </row>
    <row r="42" spans="1:10" ht="18.75" customHeight="1">
      <c r="A42" s="743"/>
      <c r="B42" s="2" t="s">
        <v>1</v>
      </c>
      <c r="C42" s="290">
        <v>1002746</v>
      </c>
      <c r="D42" s="16">
        <f aca="true" t="shared" si="7" ref="D42:D52">C42-C41</f>
        <v>189827</v>
      </c>
      <c r="E42" s="290">
        <v>371689</v>
      </c>
      <c r="F42" s="16">
        <f aca="true" t="shared" si="8" ref="F42:F52">E42-E41</f>
        <v>169059</v>
      </c>
      <c r="G42" s="10">
        <f t="shared" si="2"/>
        <v>0.3706711370576397</v>
      </c>
      <c r="I42" s="317"/>
      <c r="J42" s="317"/>
    </row>
    <row r="43" spans="1:10" ht="18.75" customHeight="1">
      <c r="A43" s="743"/>
      <c r="B43" s="2" t="s">
        <v>2</v>
      </c>
      <c r="C43" s="290">
        <v>1152479</v>
      </c>
      <c r="D43" s="16">
        <f t="shared" si="7"/>
        <v>149733</v>
      </c>
      <c r="E43" s="290">
        <v>498219</v>
      </c>
      <c r="F43" s="16">
        <f t="shared" si="8"/>
        <v>126530</v>
      </c>
      <c r="G43" s="10">
        <f t="shared" si="2"/>
        <v>0.4323020202537313</v>
      </c>
      <c r="I43" s="317"/>
      <c r="J43" s="317"/>
    </row>
    <row r="44" spans="1:10" ht="18.75" customHeight="1">
      <c r="A44" s="743"/>
      <c r="B44" s="2" t="s">
        <v>3</v>
      </c>
      <c r="C44" s="290">
        <v>1267407</v>
      </c>
      <c r="D44" s="16">
        <f t="shared" si="7"/>
        <v>114928</v>
      </c>
      <c r="E44" s="290">
        <v>609525</v>
      </c>
      <c r="F44" s="16">
        <f t="shared" si="8"/>
        <v>111306</v>
      </c>
      <c r="G44" s="10">
        <f t="shared" si="2"/>
        <v>0.4809228606122579</v>
      </c>
      <c r="I44" s="317"/>
      <c r="J44" s="317"/>
    </row>
    <row r="45" spans="1:10" ht="18.75" customHeight="1">
      <c r="A45" s="743"/>
      <c r="B45" s="2" t="s">
        <v>4</v>
      </c>
      <c r="C45" s="290">
        <v>1451007</v>
      </c>
      <c r="D45" s="16">
        <f t="shared" si="7"/>
        <v>183600</v>
      </c>
      <c r="E45" s="290">
        <v>802823</v>
      </c>
      <c r="F45" s="16">
        <f t="shared" si="8"/>
        <v>193298</v>
      </c>
      <c r="G45" s="10">
        <f t="shared" si="2"/>
        <v>0.5532867863490666</v>
      </c>
      <c r="I45" s="317"/>
      <c r="J45" s="317"/>
    </row>
    <row r="46" spans="1:10" ht="18.75" customHeight="1">
      <c r="A46" s="743"/>
      <c r="B46" s="2" t="s">
        <v>5</v>
      </c>
      <c r="C46" s="290">
        <v>1565984</v>
      </c>
      <c r="D46" s="16">
        <f t="shared" si="7"/>
        <v>114977</v>
      </c>
      <c r="E46" s="290">
        <v>917486</v>
      </c>
      <c r="F46" s="16">
        <f t="shared" si="8"/>
        <v>114663</v>
      </c>
      <c r="G46" s="10">
        <f t="shared" si="2"/>
        <v>0.5858846578253674</v>
      </c>
      <c r="I46" s="317"/>
      <c r="J46" s="317"/>
    </row>
    <row r="47" spans="1:10" ht="18.75" customHeight="1">
      <c r="A47" s="743"/>
      <c r="B47" s="2" t="s">
        <v>6</v>
      </c>
      <c r="C47" s="319">
        <v>1669496</v>
      </c>
      <c r="D47" s="16">
        <f t="shared" si="7"/>
        <v>103512</v>
      </c>
      <c r="E47" s="319">
        <v>1059682</v>
      </c>
      <c r="F47" s="16">
        <f t="shared" si="8"/>
        <v>142196</v>
      </c>
      <c r="G47" s="10">
        <f t="shared" si="2"/>
        <v>0.6347316795008793</v>
      </c>
      <c r="I47" s="317"/>
      <c r="J47" s="317"/>
    </row>
    <row r="48" spans="1:10" ht="18.75" customHeight="1">
      <c r="A48" s="743"/>
      <c r="B48" s="2" t="s">
        <v>7</v>
      </c>
      <c r="C48" s="319">
        <v>1876842</v>
      </c>
      <c r="D48" s="16">
        <f t="shared" si="7"/>
        <v>207346</v>
      </c>
      <c r="E48" s="319">
        <v>1260242</v>
      </c>
      <c r="F48" s="16">
        <f t="shared" si="8"/>
        <v>200560</v>
      </c>
      <c r="G48" s="10">
        <f t="shared" si="2"/>
        <v>0.6714694151132594</v>
      </c>
      <c r="I48" s="317"/>
      <c r="J48" s="317"/>
    </row>
    <row r="49" spans="1:10" ht="18.75" customHeight="1">
      <c r="A49" s="743"/>
      <c r="B49" s="2" t="s">
        <v>8</v>
      </c>
      <c r="C49" s="319">
        <v>2002809</v>
      </c>
      <c r="D49" s="16">
        <f t="shared" si="7"/>
        <v>125967</v>
      </c>
      <c r="E49" s="319">
        <v>1383090</v>
      </c>
      <c r="F49" s="16">
        <f t="shared" si="8"/>
        <v>122848</v>
      </c>
      <c r="G49" s="10">
        <f t="shared" si="2"/>
        <v>0.6905750872899014</v>
      </c>
      <c r="I49" s="317"/>
      <c r="J49" s="317"/>
    </row>
    <row r="50" spans="1:10" ht="18.75" customHeight="1">
      <c r="A50" s="743"/>
      <c r="B50" s="2" t="s">
        <v>9</v>
      </c>
      <c r="C50" s="319">
        <v>2156221</v>
      </c>
      <c r="D50" s="16">
        <f t="shared" si="7"/>
        <v>153412</v>
      </c>
      <c r="E50" s="319">
        <v>1526035</v>
      </c>
      <c r="F50" s="16">
        <f t="shared" si="8"/>
        <v>142945</v>
      </c>
      <c r="G50" s="10">
        <f t="shared" si="2"/>
        <v>0.7077358953465345</v>
      </c>
      <c r="I50" s="317"/>
      <c r="J50" s="317"/>
    </row>
    <row r="51" spans="1:10" ht="18.75" customHeight="1">
      <c r="A51" s="743"/>
      <c r="B51" s="2" t="s">
        <v>10</v>
      </c>
      <c r="C51" s="319">
        <v>2393183</v>
      </c>
      <c r="D51" s="16">
        <f t="shared" si="7"/>
        <v>236962</v>
      </c>
      <c r="E51" s="319">
        <v>1740924</v>
      </c>
      <c r="F51" s="16">
        <f t="shared" si="8"/>
        <v>214889</v>
      </c>
      <c r="G51" s="10">
        <f t="shared" si="2"/>
        <v>0.7274512646964315</v>
      </c>
      <c r="I51" s="317"/>
      <c r="J51" s="317"/>
    </row>
    <row r="52" spans="1:10" ht="18.75" customHeight="1" thickBot="1">
      <c r="A52" s="757"/>
      <c r="B52" s="279" t="s">
        <v>11</v>
      </c>
      <c r="C52" s="484">
        <v>2573848</v>
      </c>
      <c r="D52" s="281">
        <f t="shared" si="7"/>
        <v>180665</v>
      </c>
      <c r="E52" s="484">
        <v>1937965</v>
      </c>
      <c r="F52" s="281">
        <f t="shared" si="8"/>
        <v>197041</v>
      </c>
      <c r="G52" s="282">
        <f t="shared" si="2"/>
        <v>0.75294461833022</v>
      </c>
      <c r="I52" s="317"/>
      <c r="J52" s="317"/>
    </row>
    <row r="53" spans="1:10" ht="18.75" customHeight="1">
      <c r="A53" s="742">
        <v>2015</v>
      </c>
      <c r="B53" s="6" t="s">
        <v>0</v>
      </c>
      <c r="C53" s="316">
        <v>997223</v>
      </c>
      <c r="D53" s="17" t="s">
        <v>13</v>
      </c>
      <c r="E53" s="316">
        <v>223180</v>
      </c>
      <c r="F53" s="17" t="s">
        <v>13</v>
      </c>
      <c r="G53" s="9">
        <f t="shared" si="2"/>
        <v>0.22380149675649277</v>
      </c>
      <c r="I53" s="317"/>
      <c r="J53" s="317"/>
    </row>
    <row r="54" spans="1:10" ht="18.75" customHeight="1">
      <c r="A54" s="743"/>
      <c r="B54" s="2" t="s">
        <v>1</v>
      </c>
      <c r="C54" s="290">
        <v>1226205</v>
      </c>
      <c r="D54" s="16">
        <f aca="true" t="shared" si="9" ref="D54:D64">C54-C53</f>
        <v>228982</v>
      </c>
      <c r="E54" s="290">
        <v>414732</v>
      </c>
      <c r="F54" s="16">
        <f aca="true" t="shared" si="10" ref="F54:F64">E54-E53</f>
        <v>191552</v>
      </c>
      <c r="G54" s="10">
        <f t="shared" si="2"/>
        <v>0.33822403268621476</v>
      </c>
      <c r="I54" s="317"/>
      <c r="J54" s="317"/>
    </row>
    <row r="55" spans="1:10" ht="18.75" customHeight="1">
      <c r="A55" s="743"/>
      <c r="B55" s="2" t="s">
        <v>2</v>
      </c>
      <c r="C55" s="290">
        <v>1397004</v>
      </c>
      <c r="D55" s="16">
        <f t="shared" si="9"/>
        <v>170799</v>
      </c>
      <c r="E55" s="290">
        <v>560100</v>
      </c>
      <c r="F55" s="16">
        <f t="shared" si="10"/>
        <v>145368</v>
      </c>
      <c r="G55" s="10">
        <f t="shared" si="2"/>
        <v>0.40092941752493194</v>
      </c>
      <c r="I55" s="317"/>
      <c r="J55" s="317"/>
    </row>
    <row r="56" spans="1:10" ht="18.75" customHeight="1">
      <c r="A56" s="743"/>
      <c r="B56" s="2" t="s">
        <v>3</v>
      </c>
      <c r="C56" s="290">
        <v>1551081</v>
      </c>
      <c r="D56" s="16">
        <f t="shared" si="9"/>
        <v>154077</v>
      </c>
      <c r="E56" s="290">
        <v>700840</v>
      </c>
      <c r="F56" s="16">
        <f t="shared" si="10"/>
        <v>140740</v>
      </c>
      <c r="G56" s="10">
        <f t="shared" si="2"/>
        <v>0.45183971694579456</v>
      </c>
      <c r="I56" s="317"/>
      <c r="J56" s="317"/>
    </row>
    <row r="57" spans="1:10" ht="18.75" customHeight="1">
      <c r="A57" s="743"/>
      <c r="B57" s="2" t="s">
        <v>4</v>
      </c>
      <c r="C57" s="290">
        <v>1755485</v>
      </c>
      <c r="D57" s="16">
        <f t="shared" si="9"/>
        <v>204404</v>
      </c>
      <c r="E57" s="290">
        <v>921386</v>
      </c>
      <c r="F57" s="16">
        <f t="shared" si="10"/>
        <v>220546</v>
      </c>
      <c r="G57" s="10">
        <f t="shared" si="2"/>
        <v>0.5248612206882998</v>
      </c>
      <c r="I57" s="317"/>
      <c r="J57" s="317"/>
    </row>
    <row r="58" spans="1:10" ht="18.75" customHeight="1">
      <c r="A58" s="743"/>
      <c r="B58" s="2" t="s">
        <v>5</v>
      </c>
      <c r="C58" s="290">
        <v>1895759</v>
      </c>
      <c r="D58" s="16">
        <f t="shared" si="9"/>
        <v>140274</v>
      </c>
      <c r="E58" s="290">
        <v>1070073</v>
      </c>
      <c r="F58" s="16">
        <f t="shared" si="10"/>
        <v>148687</v>
      </c>
      <c r="G58" s="10">
        <f t="shared" si="2"/>
        <v>0.5644562415370308</v>
      </c>
      <c r="I58" s="317"/>
      <c r="J58" s="317"/>
    </row>
    <row r="59" spans="1:10" ht="18.75" customHeight="1">
      <c r="A59" s="743"/>
      <c r="B59" s="2" t="s">
        <v>6</v>
      </c>
      <c r="C59" s="319">
        <v>2037908</v>
      </c>
      <c r="D59" s="16">
        <f t="shared" si="9"/>
        <v>142149</v>
      </c>
      <c r="E59" s="319">
        <v>1258697</v>
      </c>
      <c r="F59" s="16">
        <f t="shared" si="10"/>
        <v>188624</v>
      </c>
      <c r="G59" s="10">
        <f t="shared" si="2"/>
        <v>0.6176417188607141</v>
      </c>
      <c r="I59" s="317"/>
      <c r="J59" s="317"/>
    </row>
    <row r="60" spans="1:10" ht="18.75" customHeight="1">
      <c r="A60" s="743"/>
      <c r="B60" s="2" t="s">
        <v>7</v>
      </c>
      <c r="C60" s="319">
        <v>2311490</v>
      </c>
      <c r="D60" s="16">
        <f t="shared" si="9"/>
        <v>273582</v>
      </c>
      <c r="E60" s="319">
        <v>1500115</v>
      </c>
      <c r="F60" s="16">
        <f t="shared" si="10"/>
        <v>241418</v>
      </c>
      <c r="G60" s="10">
        <f t="shared" si="2"/>
        <v>0.6489818255757109</v>
      </c>
      <c r="I60" s="317"/>
      <c r="J60" s="317"/>
    </row>
    <row r="61" spans="1:10" ht="18.75" customHeight="1">
      <c r="A61" s="743"/>
      <c r="B61" s="2" t="s">
        <v>8</v>
      </c>
      <c r="C61" s="290">
        <v>2439971</v>
      </c>
      <c r="D61" s="16">
        <f t="shared" si="9"/>
        <v>128481</v>
      </c>
      <c r="E61" s="290">
        <v>1646990</v>
      </c>
      <c r="F61" s="16">
        <f t="shared" si="10"/>
        <v>146875</v>
      </c>
      <c r="G61" s="10">
        <f t="shared" si="2"/>
        <v>0.6750039242269683</v>
      </c>
      <c r="I61" s="317"/>
      <c r="J61" s="317"/>
    </row>
    <row r="62" spans="1:10" ht="18.75" customHeight="1">
      <c r="A62" s="743"/>
      <c r="B62" s="2" t="s">
        <v>9</v>
      </c>
      <c r="C62" s="290">
        <v>2596931</v>
      </c>
      <c r="D62" s="16">
        <f t="shared" si="9"/>
        <v>156960</v>
      </c>
      <c r="E62" s="290">
        <v>1802461</v>
      </c>
      <c r="F62" s="16">
        <f t="shared" si="10"/>
        <v>155471</v>
      </c>
      <c r="G62" s="10">
        <f t="shared" si="2"/>
        <v>0.6940735044558365</v>
      </c>
      <c r="I62" s="317"/>
      <c r="J62" s="317"/>
    </row>
    <row r="63" spans="1:10" ht="18.75" customHeight="1">
      <c r="A63" s="743"/>
      <c r="B63" s="2" t="s">
        <v>10</v>
      </c>
      <c r="C63" s="290">
        <v>2865784</v>
      </c>
      <c r="D63" s="16">
        <f t="shared" si="9"/>
        <v>268853</v>
      </c>
      <c r="E63" s="290">
        <v>2057971</v>
      </c>
      <c r="F63" s="16">
        <f t="shared" si="10"/>
        <v>255510</v>
      </c>
      <c r="G63" s="10">
        <f t="shared" si="2"/>
        <v>0.7181179739994361</v>
      </c>
      <c r="I63" s="317"/>
      <c r="J63" s="317"/>
    </row>
    <row r="64" spans="1:10" ht="18.75" customHeight="1" thickBot="1">
      <c r="A64" s="744"/>
      <c r="B64" s="283" t="s">
        <v>11</v>
      </c>
      <c r="C64" s="575">
        <v>3067442</v>
      </c>
      <c r="D64" s="284">
        <f t="shared" si="9"/>
        <v>201658</v>
      </c>
      <c r="E64" s="576">
        <v>2278162</v>
      </c>
      <c r="F64" s="284">
        <f t="shared" si="10"/>
        <v>220191</v>
      </c>
      <c r="G64" s="291">
        <f t="shared" si="2"/>
        <v>0.7426911413483939</v>
      </c>
      <c r="I64" s="317"/>
      <c r="J64" s="317"/>
    </row>
    <row r="65" spans="1:10" ht="18.75" customHeight="1">
      <c r="A65" s="742">
        <v>2016</v>
      </c>
      <c r="B65" s="6" t="s">
        <v>0</v>
      </c>
      <c r="C65" s="316">
        <v>1188375</v>
      </c>
      <c r="D65" s="17" t="s">
        <v>13</v>
      </c>
      <c r="E65" s="316">
        <v>233717</v>
      </c>
      <c r="F65" s="17" t="s">
        <v>13</v>
      </c>
      <c r="G65" s="9">
        <f t="shared" si="2"/>
        <v>0.19666940149363626</v>
      </c>
      <c r="I65" s="317"/>
      <c r="J65" s="317"/>
    </row>
    <row r="66" spans="1:10" ht="18.75" customHeight="1">
      <c r="A66" s="743"/>
      <c r="B66" s="2" t="s">
        <v>1</v>
      </c>
      <c r="C66" s="290">
        <v>1463889</v>
      </c>
      <c r="D66" s="16">
        <f aca="true" t="shared" si="11" ref="D66:D76">C66-C65</f>
        <v>275514</v>
      </c>
      <c r="E66" s="290">
        <v>455738</v>
      </c>
      <c r="F66" s="16">
        <f aca="true" t="shared" si="12" ref="F66:F76">E66-E65</f>
        <v>222021</v>
      </c>
      <c r="G66" s="10">
        <f t="shared" si="2"/>
        <v>0.31132005227172277</v>
      </c>
      <c r="I66" s="317"/>
      <c r="J66" s="317"/>
    </row>
    <row r="67" spans="1:10" ht="18.75" customHeight="1">
      <c r="A67" s="743"/>
      <c r="B67" s="2" t="s">
        <v>2</v>
      </c>
      <c r="C67" s="290">
        <v>1680687</v>
      </c>
      <c r="D67" s="16">
        <f t="shared" si="11"/>
        <v>216798</v>
      </c>
      <c r="E67" s="290">
        <v>633216</v>
      </c>
      <c r="F67" s="16">
        <f t="shared" si="12"/>
        <v>177478</v>
      </c>
      <c r="G67" s="10">
        <f t="shared" si="2"/>
        <v>0.3767602176966919</v>
      </c>
      <c r="I67" s="317"/>
      <c r="J67" s="317"/>
    </row>
    <row r="68" spans="1:10" ht="18.75" customHeight="1">
      <c r="A68" s="743"/>
      <c r="B68" s="2" t="s">
        <v>3</v>
      </c>
      <c r="C68" s="290">
        <v>1843429</v>
      </c>
      <c r="D68" s="16">
        <f t="shared" si="11"/>
        <v>162742</v>
      </c>
      <c r="E68" s="290">
        <v>793375</v>
      </c>
      <c r="F68" s="16">
        <f t="shared" si="12"/>
        <v>160159</v>
      </c>
      <c r="G68" s="10">
        <f t="shared" si="2"/>
        <v>0.43038001463576847</v>
      </c>
      <c r="I68" s="317"/>
      <c r="J68" s="317"/>
    </row>
    <row r="69" spans="1:10" ht="18.75" customHeight="1">
      <c r="A69" s="743"/>
      <c r="B69" s="2" t="s">
        <v>4</v>
      </c>
      <c r="C69" s="290">
        <v>2112221</v>
      </c>
      <c r="D69" s="16">
        <f t="shared" si="11"/>
        <v>268792</v>
      </c>
      <c r="E69" s="290">
        <v>1062382</v>
      </c>
      <c r="F69" s="16">
        <f t="shared" si="12"/>
        <v>269007</v>
      </c>
      <c r="G69" s="10">
        <f t="shared" si="2"/>
        <v>0.5029691495350155</v>
      </c>
      <c r="I69" s="317"/>
      <c r="J69" s="317"/>
    </row>
    <row r="70" spans="1:10" ht="18.75" customHeight="1">
      <c r="A70" s="743"/>
      <c r="B70" s="2" t="s">
        <v>5</v>
      </c>
      <c r="C70" s="290">
        <v>2268348</v>
      </c>
      <c r="D70" s="16">
        <f t="shared" si="11"/>
        <v>156127</v>
      </c>
      <c r="E70" s="290">
        <v>1233229</v>
      </c>
      <c r="F70" s="16">
        <f t="shared" si="12"/>
        <v>170847</v>
      </c>
      <c r="G70" s="10">
        <f t="shared" si="2"/>
        <v>0.5436683436580277</v>
      </c>
      <c r="I70" s="317"/>
      <c r="J70" s="317"/>
    </row>
    <row r="71" spans="1:10" ht="18.75" customHeight="1">
      <c r="A71" s="743"/>
      <c r="B71" s="2" t="s">
        <v>6</v>
      </c>
      <c r="C71" s="319">
        <v>2443984</v>
      </c>
      <c r="D71" s="16">
        <f t="shared" si="11"/>
        <v>175636</v>
      </c>
      <c r="E71" s="319">
        <v>1442043</v>
      </c>
      <c r="F71" s="16">
        <f t="shared" si="12"/>
        <v>208814</v>
      </c>
      <c r="G71" s="10">
        <f t="shared" si="2"/>
        <v>0.5900378234882061</v>
      </c>
      <c r="I71" s="317"/>
      <c r="J71" s="317"/>
    </row>
    <row r="72" spans="1:10" ht="18.75" customHeight="1">
      <c r="A72" s="743"/>
      <c r="B72" s="2" t="s">
        <v>7</v>
      </c>
      <c r="C72" s="319">
        <v>2734635</v>
      </c>
      <c r="D72" s="16">
        <f t="shared" si="11"/>
        <v>290651</v>
      </c>
      <c r="E72" s="319">
        <v>1710791</v>
      </c>
      <c r="F72" s="16">
        <f t="shared" si="12"/>
        <v>268748</v>
      </c>
      <c r="G72" s="10">
        <f t="shared" si="2"/>
        <v>0.6256012228322976</v>
      </c>
      <c r="I72" s="317"/>
      <c r="J72" s="317"/>
    </row>
    <row r="73" spans="1:10" ht="18.75" customHeight="1">
      <c r="A73" s="743"/>
      <c r="B73" s="2" t="s">
        <v>8</v>
      </c>
      <c r="C73" s="290">
        <v>2942332</v>
      </c>
      <c r="D73" s="16">
        <f t="shared" si="11"/>
        <v>207697</v>
      </c>
      <c r="E73" s="290">
        <v>1886929</v>
      </c>
      <c r="F73" s="16">
        <f t="shared" si="12"/>
        <v>176138</v>
      </c>
      <c r="G73" s="10">
        <f t="shared" si="2"/>
        <v>0.6413039045219914</v>
      </c>
      <c r="I73" s="317"/>
      <c r="J73" s="317"/>
    </row>
    <row r="74" spans="1:10" ht="18.75" customHeight="1">
      <c r="A74" s="743"/>
      <c r="B74" s="2" t="s">
        <v>9</v>
      </c>
      <c r="C74" s="290">
        <v>3287996</v>
      </c>
      <c r="D74" s="16">
        <f t="shared" si="11"/>
        <v>345664</v>
      </c>
      <c r="E74" s="290">
        <v>2073108</v>
      </c>
      <c r="F74" s="16">
        <f t="shared" si="12"/>
        <v>186179</v>
      </c>
      <c r="G74" s="10">
        <f aca="true" t="shared" si="13" ref="G74:G124">E74/C74</f>
        <v>0.6305080663115162</v>
      </c>
      <c r="I74" s="317"/>
      <c r="J74" s="317"/>
    </row>
    <row r="75" spans="1:10" ht="18.75" customHeight="1">
      <c r="A75" s="743"/>
      <c r="B75" s="2" t="s">
        <v>10</v>
      </c>
      <c r="C75" s="290">
        <v>3749465</v>
      </c>
      <c r="D75" s="16">
        <f t="shared" si="11"/>
        <v>461469</v>
      </c>
      <c r="E75" s="290">
        <v>2438803</v>
      </c>
      <c r="F75" s="16">
        <f t="shared" si="12"/>
        <v>365695</v>
      </c>
      <c r="G75" s="10">
        <f t="shared" si="13"/>
        <v>0.6504402628108277</v>
      </c>
      <c r="I75" s="317"/>
      <c r="J75" s="317"/>
    </row>
    <row r="76" spans="1:10" ht="18.75" customHeight="1" thickBot="1">
      <c r="A76" s="744"/>
      <c r="B76" s="283" t="s">
        <v>11</v>
      </c>
      <c r="C76" s="575">
        <v>3967877</v>
      </c>
      <c r="D76" s="284">
        <f t="shared" si="11"/>
        <v>218412</v>
      </c>
      <c r="E76" s="576">
        <v>2643029</v>
      </c>
      <c r="F76" s="284">
        <f t="shared" si="12"/>
        <v>204226</v>
      </c>
      <c r="G76" s="291">
        <f t="shared" si="13"/>
        <v>0.6661065854611925</v>
      </c>
      <c r="I76" s="317"/>
      <c r="J76" s="317"/>
    </row>
    <row r="77" spans="1:10" ht="18.75" customHeight="1">
      <c r="A77" s="742">
        <v>2017</v>
      </c>
      <c r="B77" s="6" t="s">
        <v>0</v>
      </c>
      <c r="C77" s="316">
        <v>1736400</v>
      </c>
      <c r="D77" s="17" t="s">
        <v>13</v>
      </c>
      <c r="E77" s="316">
        <v>266734</v>
      </c>
      <c r="F77" s="17" t="s">
        <v>13</v>
      </c>
      <c r="G77" s="9">
        <f t="shared" si="13"/>
        <v>0.15361322275973277</v>
      </c>
      <c r="I77" s="317"/>
      <c r="J77" s="317"/>
    </row>
    <row r="78" spans="1:10" ht="18.75" customHeight="1">
      <c r="A78" s="743"/>
      <c r="B78" s="2" t="s">
        <v>1</v>
      </c>
      <c r="C78" s="290">
        <v>2018698</v>
      </c>
      <c r="D78" s="16">
        <f aca="true" t="shared" si="14" ref="D78:D88">C78-C77</f>
        <v>282298</v>
      </c>
      <c r="E78" s="290">
        <v>502010</v>
      </c>
      <c r="F78" s="16">
        <f aca="true" t="shared" si="15" ref="F78:F88">E78-E77</f>
        <v>235276</v>
      </c>
      <c r="G78" s="10">
        <f t="shared" si="13"/>
        <v>0.24868008984008505</v>
      </c>
      <c r="I78" s="317"/>
      <c r="J78" s="317"/>
    </row>
    <row r="79" spans="1:10" ht="18.75" customHeight="1">
      <c r="A79" s="743"/>
      <c r="B79" s="2" t="s">
        <v>2</v>
      </c>
      <c r="C79" s="290">
        <v>2188565</v>
      </c>
      <c r="D79" s="16">
        <f t="shared" si="14"/>
        <v>169867</v>
      </c>
      <c r="E79" s="290">
        <v>657691</v>
      </c>
      <c r="F79" s="16">
        <f t="shared" si="15"/>
        <v>155681</v>
      </c>
      <c r="G79" s="10">
        <f t="shared" si="13"/>
        <v>0.3005124362310464</v>
      </c>
      <c r="I79" s="317"/>
      <c r="J79" s="317"/>
    </row>
    <row r="80" spans="1:10" ht="18.75" customHeight="1">
      <c r="A80" s="743"/>
      <c r="B80" s="2" t="s">
        <v>3</v>
      </c>
      <c r="C80" s="290">
        <v>2350340</v>
      </c>
      <c r="D80" s="16">
        <f t="shared" si="14"/>
        <v>161775</v>
      </c>
      <c r="E80" s="290">
        <v>803837</v>
      </c>
      <c r="F80" s="16">
        <f t="shared" si="15"/>
        <v>146146</v>
      </c>
      <c r="G80" s="10">
        <f t="shared" si="13"/>
        <v>0.342008815745807</v>
      </c>
      <c r="I80" s="317"/>
      <c r="J80" s="317"/>
    </row>
    <row r="81" spans="1:10" ht="18.75" customHeight="1">
      <c r="A81" s="743"/>
      <c r="B81" s="2" t="s">
        <v>4</v>
      </c>
      <c r="C81" s="290">
        <v>2650829</v>
      </c>
      <c r="D81" s="16">
        <f t="shared" si="14"/>
        <v>300489</v>
      </c>
      <c r="E81" s="290">
        <v>1112497</v>
      </c>
      <c r="F81" s="16">
        <f t="shared" si="15"/>
        <v>308660</v>
      </c>
      <c r="G81" s="10">
        <f t="shared" si="13"/>
        <v>0.4196789004496329</v>
      </c>
      <c r="I81" s="317"/>
      <c r="J81" s="317"/>
    </row>
    <row r="82" spans="1:10" ht="18.75" customHeight="1">
      <c r="A82" s="743"/>
      <c r="B82" s="2" t="s">
        <v>5</v>
      </c>
      <c r="C82" s="290">
        <v>2775442</v>
      </c>
      <c r="D82" s="16">
        <f t="shared" si="14"/>
        <v>124613</v>
      </c>
      <c r="E82" s="290">
        <v>1260134</v>
      </c>
      <c r="F82" s="16">
        <f t="shared" si="15"/>
        <v>147637</v>
      </c>
      <c r="G82" s="10">
        <f t="shared" si="13"/>
        <v>0.45403002476722626</v>
      </c>
      <c r="I82" s="317"/>
      <c r="J82" s="317"/>
    </row>
    <row r="83" spans="1:10" ht="18.75" customHeight="1">
      <c r="A83" s="743"/>
      <c r="B83" s="2" t="s">
        <v>6</v>
      </c>
      <c r="C83" s="319">
        <v>2937943</v>
      </c>
      <c r="D83" s="16">
        <f t="shared" si="14"/>
        <v>162501</v>
      </c>
      <c r="E83" s="319">
        <v>1504789</v>
      </c>
      <c r="F83" s="16">
        <f t="shared" si="15"/>
        <v>244655</v>
      </c>
      <c r="G83" s="10">
        <f t="shared" si="13"/>
        <v>0.5121913529295837</v>
      </c>
      <c r="I83" s="317"/>
      <c r="J83" s="317"/>
    </row>
    <row r="84" spans="1:10" ht="18.75" customHeight="1">
      <c r="A84" s="743"/>
      <c r="B84" s="2" t="s">
        <v>7</v>
      </c>
      <c r="C84" s="319">
        <v>3213060</v>
      </c>
      <c r="D84" s="16">
        <f t="shared" si="14"/>
        <v>275117</v>
      </c>
      <c r="E84" s="319">
        <v>1770164</v>
      </c>
      <c r="F84" s="16">
        <f t="shared" si="15"/>
        <v>265375</v>
      </c>
      <c r="G84" s="10">
        <f t="shared" si="13"/>
        <v>0.5509277760141423</v>
      </c>
      <c r="I84" s="317"/>
      <c r="J84" s="317"/>
    </row>
    <row r="85" spans="1:10" ht="18.75" customHeight="1">
      <c r="A85" s="743"/>
      <c r="B85" s="2" t="s">
        <v>8</v>
      </c>
      <c r="C85" s="290">
        <v>3426014</v>
      </c>
      <c r="D85" s="16">
        <f t="shared" si="14"/>
        <v>212954</v>
      </c>
      <c r="E85" s="290">
        <v>1995871</v>
      </c>
      <c r="F85" s="16">
        <f t="shared" si="15"/>
        <v>225707</v>
      </c>
      <c r="G85" s="10">
        <f t="shared" si="13"/>
        <v>0.5825635855545249</v>
      </c>
      <c r="I85" s="317"/>
      <c r="J85" s="317"/>
    </row>
    <row r="86" spans="1:10" ht="18.75" customHeight="1">
      <c r="A86" s="743"/>
      <c r="B86" s="2" t="s">
        <v>9</v>
      </c>
      <c r="C86" s="290">
        <v>3607017</v>
      </c>
      <c r="D86" s="16">
        <f t="shared" si="14"/>
        <v>181003</v>
      </c>
      <c r="E86" s="290">
        <v>2191379</v>
      </c>
      <c r="F86" s="16">
        <f t="shared" si="15"/>
        <v>195508</v>
      </c>
      <c r="G86" s="10">
        <f t="shared" si="13"/>
        <v>0.6075322073613737</v>
      </c>
      <c r="I86" s="317"/>
      <c r="J86" s="317"/>
    </row>
    <row r="87" spans="1:10" ht="18.75" customHeight="1">
      <c r="A87" s="743"/>
      <c r="B87" s="2" t="s">
        <v>10</v>
      </c>
      <c r="C87" s="290">
        <v>3974241</v>
      </c>
      <c r="D87" s="16">
        <f t="shared" si="14"/>
        <v>367224</v>
      </c>
      <c r="E87" s="290">
        <v>2538224</v>
      </c>
      <c r="F87" s="16">
        <f t="shared" si="15"/>
        <v>346845</v>
      </c>
      <c r="G87" s="10">
        <f t="shared" si="13"/>
        <v>0.6386688678416835</v>
      </c>
      <c r="I87" s="317"/>
      <c r="J87" s="317"/>
    </row>
    <row r="88" spans="1:10" ht="18.75" customHeight="1" thickBot="1">
      <c r="A88" s="744"/>
      <c r="B88" s="283" t="s">
        <v>11</v>
      </c>
      <c r="C88" s="575">
        <v>4152320</v>
      </c>
      <c r="D88" s="284">
        <f t="shared" si="14"/>
        <v>178079</v>
      </c>
      <c r="E88" s="576">
        <v>2751334</v>
      </c>
      <c r="F88" s="284">
        <f t="shared" si="15"/>
        <v>213110</v>
      </c>
      <c r="G88" s="291">
        <f t="shared" si="13"/>
        <v>0.6626016299321825</v>
      </c>
      <c r="I88" s="317"/>
      <c r="J88" s="317"/>
    </row>
    <row r="89" spans="1:10" ht="18.75" customHeight="1">
      <c r="A89" s="742">
        <v>2018</v>
      </c>
      <c r="B89" s="6" t="s">
        <v>0</v>
      </c>
      <c r="C89" s="316">
        <v>3557678</v>
      </c>
      <c r="D89" s="17" t="s">
        <v>13</v>
      </c>
      <c r="E89" s="316">
        <v>366528</v>
      </c>
      <c r="F89" s="17" t="s">
        <v>13</v>
      </c>
      <c r="G89" s="9">
        <f t="shared" si="13"/>
        <v>0.1030245008120465</v>
      </c>
      <c r="I89" s="317"/>
      <c r="J89" s="317"/>
    </row>
    <row r="90" spans="1:10" ht="18.75" customHeight="1">
      <c r="A90" s="743"/>
      <c r="B90" s="2" t="s">
        <v>1</v>
      </c>
      <c r="C90" s="290">
        <v>3944252</v>
      </c>
      <c r="D90" s="16">
        <f aca="true" t="shared" si="16" ref="D90:D100">C90-C89</f>
        <v>386574</v>
      </c>
      <c r="E90" s="290">
        <v>662425</v>
      </c>
      <c r="F90" s="16">
        <f aca="true" t="shared" si="17" ref="F90:F100">E90-E89</f>
        <v>295897</v>
      </c>
      <c r="G90" s="10">
        <f t="shared" si="13"/>
        <v>0.1679469263120105</v>
      </c>
      <c r="I90" s="317"/>
      <c r="J90" s="317"/>
    </row>
    <row r="91" spans="1:10" ht="18.75" customHeight="1">
      <c r="A91" s="743"/>
      <c r="B91" s="2" t="s">
        <v>2</v>
      </c>
      <c r="C91" s="290">
        <v>4205880</v>
      </c>
      <c r="D91" s="16">
        <f t="shared" si="16"/>
        <v>261628</v>
      </c>
      <c r="E91" s="290">
        <v>859965</v>
      </c>
      <c r="F91" s="16">
        <f t="shared" si="17"/>
        <v>197540</v>
      </c>
      <c r="G91" s="10">
        <f t="shared" si="13"/>
        <v>0.2044673171845131</v>
      </c>
      <c r="I91" s="317"/>
      <c r="J91" s="317"/>
    </row>
    <row r="92" spans="1:10" ht="18.75" customHeight="1">
      <c r="A92" s="743"/>
      <c r="B92" s="2" t="s">
        <v>3</v>
      </c>
      <c r="C92" s="290">
        <v>4440339</v>
      </c>
      <c r="D92" s="16">
        <f t="shared" si="16"/>
        <v>234459</v>
      </c>
      <c r="E92" s="290">
        <v>1062951</v>
      </c>
      <c r="F92" s="16">
        <f t="shared" si="17"/>
        <v>202986</v>
      </c>
      <c r="G92" s="10">
        <f t="shared" si="13"/>
        <v>0.23938510100242347</v>
      </c>
      <c r="I92" s="317"/>
      <c r="J92" s="317"/>
    </row>
    <row r="93" spans="1:10" ht="18.75" customHeight="1">
      <c r="A93" s="743"/>
      <c r="B93" s="2" t="s">
        <v>4</v>
      </c>
      <c r="C93" s="290">
        <v>4779293</v>
      </c>
      <c r="D93" s="16">
        <f t="shared" si="16"/>
        <v>338954</v>
      </c>
      <c r="E93" s="290">
        <v>1402797</v>
      </c>
      <c r="F93" s="16">
        <f t="shared" si="17"/>
        <v>339846</v>
      </c>
      <c r="G93" s="10">
        <f t="shared" si="13"/>
        <v>0.2935155890212213</v>
      </c>
      <c r="I93" s="317"/>
      <c r="J93" s="317"/>
    </row>
    <row r="94" spans="1:10" ht="18.75" customHeight="1">
      <c r="A94" s="743"/>
      <c r="B94" s="2" t="s">
        <v>5</v>
      </c>
      <c r="C94" s="290">
        <v>5083112</v>
      </c>
      <c r="D94" s="16">
        <f t="shared" si="16"/>
        <v>303819</v>
      </c>
      <c r="E94" s="290">
        <v>1601418</v>
      </c>
      <c r="F94" s="16">
        <f t="shared" si="17"/>
        <v>198621</v>
      </c>
      <c r="G94" s="10">
        <f t="shared" si="13"/>
        <v>0.31504676662642883</v>
      </c>
      <c r="I94" s="317"/>
      <c r="J94" s="317"/>
    </row>
    <row r="95" spans="1:10" ht="18.75" customHeight="1">
      <c r="A95" s="743"/>
      <c r="B95" s="2" t="s">
        <v>6</v>
      </c>
      <c r="C95" s="319">
        <v>5415519</v>
      </c>
      <c r="D95" s="16">
        <f t="shared" si="16"/>
        <v>332407</v>
      </c>
      <c r="E95" s="319">
        <v>1888961</v>
      </c>
      <c r="F95" s="16">
        <f t="shared" si="17"/>
        <v>287543</v>
      </c>
      <c r="G95" s="10">
        <f t="shared" si="13"/>
        <v>0.3488051653036394</v>
      </c>
      <c r="I95" s="317"/>
      <c r="J95" s="317"/>
    </row>
    <row r="96" spans="1:10" ht="18.75" customHeight="1">
      <c r="A96" s="743"/>
      <c r="B96" s="2" t="s">
        <v>7</v>
      </c>
      <c r="C96" s="319">
        <v>5986511</v>
      </c>
      <c r="D96" s="16">
        <f t="shared" si="16"/>
        <v>570992</v>
      </c>
      <c r="E96" s="319">
        <v>2269471</v>
      </c>
      <c r="F96" s="16">
        <f t="shared" si="17"/>
        <v>380510</v>
      </c>
      <c r="G96" s="10">
        <f t="shared" si="13"/>
        <v>0.37909744089670927</v>
      </c>
      <c r="I96" s="317"/>
      <c r="J96" s="317"/>
    </row>
    <row r="97" spans="1:10" ht="18.75" customHeight="1">
      <c r="A97" s="743"/>
      <c r="B97" s="2" t="s">
        <v>8</v>
      </c>
      <c r="C97" s="290">
        <v>6259574</v>
      </c>
      <c r="D97" s="16">
        <f t="shared" si="16"/>
        <v>273063</v>
      </c>
      <c r="E97" s="290">
        <v>2556345</v>
      </c>
      <c r="F97" s="16">
        <f t="shared" si="17"/>
        <v>286874</v>
      </c>
      <c r="G97" s="10">
        <f t="shared" si="13"/>
        <v>0.4083896124560553</v>
      </c>
      <c r="I97" s="317"/>
      <c r="J97" s="317"/>
    </row>
    <row r="98" spans="1:10" ht="18.75" customHeight="1">
      <c r="A98" s="743"/>
      <c r="B98" s="2" t="s">
        <v>9</v>
      </c>
      <c r="C98" s="290">
        <v>6600972</v>
      </c>
      <c r="D98" s="16">
        <f t="shared" si="16"/>
        <v>341398</v>
      </c>
      <c r="E98" s="290">
        <v>2860262</v>
      </c>
      <c r="F98" s="16">
        <f t="shared" si="17"/>
        <v>303917</v>
      </c>
      <c r="G98" s="10">
        <f t="shared" si="13"/>
        <v>0.4333092156730857</v>
      </c>
      <c r="I98" s="317"/>
      <c r="J98" s="317"/>
    </row>
    <row r="99" spans="1:10" ht="18.75" customHeight="1">
      <c r="A99" s="743"/>
      <c r="B99" s="2" t="s">
        <v>10</v>
      </c>
      <c r="C99" s="290">
        <v>7184556</v>
      </c>
      <c r="D99" s="16">
        <f t="shared" si="16"/>
        <v>583584</v>
      </c>
      <c r="E99" s="290">
        <v>3361892</v>
      </c>
      <c r="F99" s="16">
        <f t="shared" si="17"/>
        <v>501630</v>
      </c>
      <c r="G99" s="10">
        <f t="shared" si="13"/>
        <v>0.4679331610749502</v>
      </c>
      <c r="I99" s="317"/>
      <c r="J99" s="317"/>
    </row>
    <row r="100" spans="1:10" ht="18.75" customHeight="1" thickBot="1">
      <c r="A100" s="744"/>
      <c r="B100" s="283" t="s">
        <v>11</v>
      </c>
      <c r="C100" s="575">
        <v>7439563</v>
      </c>
      <c r="D100" s="284">
        <f t="shared" si="16"/>
        <v>255007</v>
      </c>
      <c r="E100" s="576">
        <v>3645537</v>
      </c>
      <c r="F100" s="284">
        <f t="shared" si="17"/>
        <v>283645</v>
      </c>
      <c r="G100" s="291">
        <f t="shared" si="13"/>
        <v>0.4900203143652389</v>
      </c>
      <c r="I100" s="317"/>
      <c r="J100" s="317"/>
    </row>
    <row r="101" spans="1:7" ht="18.75" customHeight="1">
      <c r="A101" s="742">
        <v>2019</v>
      </c>
      <c r="B101" s="6" t="s">
        <v>0</v>
      </c>
      <c r="C101" s="316">
        <v>2196263</v>
      </c>
      <c r="D101" s="17" t="s">
        <v>13</v>
      </c>
      <c r="E101" s="316">
        <v>330466</v>
      </c>
      <c r="F101" s="17" t="s">
        <v>13</v>
      </c>
      <c r="G101" s="9">
        <f t="shared" si="13"/>
        <v>0.15046740759189586</v>
      </c>
    </row>
    <row r="102" spans="1:7" ht="18.75" customHeight="1">
      <c r="A102" s="743"/>
      <c r="B102" s="2" t="s">
        <v>1</v>
      </c>
      <c r="C102" s="290">
        <v>2542182</v>
      </c>
      <c r="D102" s="16">
        <f aca="true" t="shared" si="18" ref="D102:D112">C102-C101</f>
        <v>345919</v>
      </c>
      <c r="E102" s="290">
        <v>651753</v>
      </c>
      <c r="F102" s="16">
        <f aca="true" t="shared" si="19" ref="F102:F112">E102-E101</f>
        <v>321287</v>
      </c>
      <c r="G102" s="10">
        <f t="shared" si="13"/>
        <v>0.2563754286671843</v>
      </c>
    </row>
    <row r="103" spans="1:7" ht="18.75" customHeight="1">
      <c r="A103" s="743"/>
      <c r="B103" s="2" t="s">
        <v>2</v>
      </c>
      <c r="C103" s="290">
        <v>2695920</v>
      </c>
      <c r="D103" s="16">
        <f t="shared" si="18"/>
        <v>153738</v>
      </c>
      <c r="E103" s="290">
        <v>813900</v>
      </c>
      <c r="F103" s="16">
        <f t="shared" si="19"/>
        <v>162147</v>
      </c>
      <c r="G103" s="10">
        <f t="shared" si="13"/>
        <v>0.301900649870916</v>
      </c>
    </row>
    <row r="104" spans="1:8" ht="18.75" customHeight="1">
      <c r="A104" s="743"/>
      <c r="B104" s="2" t="s">
        <v>3</v>
      </c>
      <c r="C104" s="290">
        <v>3033195</v>
      </c>
      <c r="D104" s="16">
        <f t="shared" si="18"/>
        <v>337275</v>
      </c>
      <c r="E104" s="290">
        <v>1008223</v>
      </c>
      <c r="F104" s="16">
        <f t="shared" si="19"/>
        <v>194323</v>
      </c>
      <c r="G104" s="10">
        <f t="shared" si="13"/>
        <v>0.3323963675266509</v>
      </c>
      <c r="H104" s="211"/>
    </row>
    <row r="105" spans="1:7" ht="18.75" customHeight="1">
      <c r="A105" s="743"/>
      <c r="B105" s="2" t="s">
        <v>4</v>
      </c>
      <c r="C105" s="290">
        <v>3377035</v>
      </c>
      <c r="D105" s="16">
        <f t="shared" si="18"/>
        <v>343840</v>
      </c>
      <c r="E105" s="290">
        <v>1382842</v>
      </c>
      <c r="F105" s="16">
        <f t="shared" si="19"/>
        <v>374619</v>
      </c>
      <c r="G105" s="10">
        <f t="shared" si="13"/>
        <v>0.4094840592413167</v>
      </c>
    </row>
    <row r="106" spans="1:7" ht="18.75" customHeight="1">
      <c r="A106" s="743"/>
      <c r="B106" s="2" t="s">
        <v>5</v>
      </c>
      <c r="C106" s="290">
        <v>3542895</v>
      </c>
      <c r="D106" s="16">
        <f t="shared" si="18"/>
        <v>165860</v>
      </c>
      <c r="E106" s="290">
        <v>1554914</v>
      </c>
      <c r="F106" s="16">
        <f t="shared" si="19"/>
        <v>172072</v>
      </c>
      <c r="G106" s="10">
        <f t="shared" si="13"/>
        <v>0.43888232645901165</v>
      </c>
    </row>
    <row r="107" spans="1:7" ht="18.75" customHeight="1">
      <c r="A107" s="743"/>
      <c r="B107" s="2" t="s">
        <v>6</v>
      </c>
      <c r="C107" s="319">
        <v>3695981</v>
      </c>
      <c r="D107" s="16">
        <f t="shared" si="18"/>
        <v>153086</v>
      </c>
      <c r="E107" s="319">
        <v>1848001</v>
      </c>
      <c r="F107" s="16">
        <f t="shared" si="19"/>
        <v>293087</v>
      </c>
      <c r="G107" s="10">
        <f t="shared" si="13"/>
        <v>0.5000028409236952</v>
      </c>
    </row>
    <row r="108" spans="1:7" ht="18.75" customHeight="1">
      <c r="A108" s="743"/>
      <c r="B108" s="2" t="s">
        <v>7</v>
      </c>
      <c r="C108" s="319">
        <v>4166183</v>
      </c>
      <c r="D108" s="16">
        <f t="shared" si="18"/>
        <v>470202</v>
      </c>
      <c r="E108" s="319">
        <v>2247223</v>
      </c>
      <c r="F108" s="16">
        <f t="shared" si="19"/>
        <v>399222</v>
      </c>
      <c r="G108" s="10">
        <f t="shared" si="13"/>
        <v>0.5393961331031306</v>
      </c>
    </row>
    <row r="109" spans="1:7" ht="18.75" customHeight="1">
      <c r="A109" s="743"/>
      <c r="B109" s="2" t="s">
        <v>8</v>
      </c>
      <c r="C109" s="290">
        <v>4363517</v>
      </c>
      <c r="D109" s="16">
        <f t="shared" si="18"/>
        <v>197334</v>
      </c>
      <c r="E109" s="290">
        <v>2470476</v>
      </c>
      <c r="F109" s="16">
        <f t="shared" si="19"/>
        <v>223253</v>
      </c>
      <c r="G109" s="10">
        <f t="shared" si="13"/>
        <v>0.5661662370056081</v>
      </c>
    </row>
    <row r="110" spans="1:7" ht="18.75" customHeight="1">
      <c r="A110" s="743"/>
      <c r="B110" s="2" t="s">
        <v>9</v>
      </c>
      <c r="C110" s="290">
        <v>4641483</v>
      </c>
      <c r="D110" s="16">
        <f t="shared" si="18"/>
        <v>277966</v>
      </c>
      <c r="E110" s="290">
        <v>2732721</v>
      </c>
      <c r="F110" s="16">
        <f t="shared" si="19"/>
        <v>262245</v>
      </c>
      <c r="G110" s="10">
        <f t="shared" si="13"/>
        <v>0.5887603164764366</v>
      </c>
    </row>
    <row r="111" spans="1:7" ht="18.75" customHeight="1">
      <c r="A111" s="743"/>
      <c r="B111" s="2" t="s">
        <v>10</v>
      </c>
      <c r="C111" s="290">
        <v>5090789</v>
      </c>
      <c r="D111" s="16">
        <f t="shared" si="18"/>
        <v>449306</v>
      </c>
      <c r="E111" s="290">
        <v>3115285</v>
      </c>
      <c r="F111" s="16">
        <f t="shared" si="19"/>
        <v>382564</v>
      </c>
      <c r="G111" s="10">
        <f t="shared" si="13"/>
        <v>0.611945417498152</v>
      </c>
    </row>
    <row r="112" spans="1:7" ht="18.75" customHeight="1" thickBot="1">
      <c r="A112" s="744"/>
      <c r="B112" s="283" t="s">
        <v>11</v>
      </c>
      <c r="C112" s="575">
        <v>5392450</v>
      </c>
      <c r="D112" s="284">
        <f t="shared" si="18"/>
        <v>301661</v>
      </c>
      <c r="E112" s="576">
        <v>3447230</v>
      </c>
      <c r="F112" s="284">
        <f t="shared" si="19"/>
        <v>331945</v>
      </c>
      <c r="G112" s="291">
        <f t="shared" si="13"/>
        <v>0.6392697197006927</v>
      </c>
    </row>
    <row r="113" spans="1:7" ht="18.75" customHeight="1">
      <c r="A113" s="742">
        <v>2020</v>
      </c>
      <c r="B113" s="6" t="s">
        <v>0</v>
      </c>
      <c r="C113" s="316">
        <v>2377971</v>
      </c>
      <c r="D113" s="17" t="s">
        <v>13</v>
      </c>
      <c r="E113" s="316">
        <v>366613</v>
      </c>
      <c r="F113" s="17" t="s">
        <v>13</v>
      </c>
      <c r="G113" s="9">
        <f t="shared" si="13"/>
        <v>0.15417050922824543</v>
      </c>
    </row>
    <row r="114" spans="1:7" ht="18.75" customHeight="1">
      <c r="A114" s="743"/>
      <c r="B114" s="2" t="s">
        <v>1</v>
      </c>
      <c r="C114" s="290">
        <v>3025839</v>
      </c>
      <c r="D114" s="16">
        <f aca="true" t="shared" si="20" ref="D114:D124">C114-C113</f>
        <v>647868</v>
      </c>
      <c r="E114" s="290">
        <v>785574</v>
      </c>
      <c r="F114" s="16">
        <f aca="true" t="shared" si="21" ref="F114:F124">E114-E113</f>
        <v>418961</v>
      </c>
      <c r="G114" s="10">
        <f t="shared" si="13"/>
        <v>0.25962187677533405</v>
      </c>
    </row>
    <row r="115" spans="1:7" ht="18.75" customHeight="1">
      <c r="A115" s="743"/>
      <c r="B115" s="2" t="s">
        <v>2</v>
      </c>
      <c r="C115" s="290">
        <v>3151605</v>
      </c>
      <c r="D115" s="16">
        <f t="shared" si="20"/>
        <v>125766</v>
      </c>
      <c r="E115" s="290">
        <v>888517</v>
      </c>
      <c r="F115" s="16">
        <f t="shared" si="21"/>
        <v>102943</v>
      </c>
      <c r="G115" s="10">
        <f t="shared" si="13"/>
        <v>0.28192524126595814</v>
      </c>
    </row>
    <row r="116" spans="1:7" ht="18.75" customHeight="1">
      <c r="A116" s="743"/>
      <c r="B116" s="2" t="s">
        <v>3</v>
      </c>
      <c r="C116" s="290">
        <v>3368499</v>
      </c>
      <c r="D116" s="16">
        <f t="shared" si="20"/>
        <v>216894</v>
      </c>
      <c r="E116" s="290">
        <v>1049992</v>
      </c>
      <c r="F116" s="16">
        <f t="shared" si="21"/>
        <v>161475</v>
      </c>
      <c r="G116" s="10">
        <f t="shared" si="13"/>
        <v>0.31170916185517644</v>
      </c>
    </row>
    <row r="117" spans="1:7" ht="18.75" customHeight="1">
      <c r="A117" s="743"/>
      <c r="B117" s="2" t="s">
        <v>4</v>
      </c>
      <c r="C117" s="290">
        <v>3829574</v>
      </c>
      <c r="D117" s="16">
        <f t="shared" si="20"/>
        <v>461075</v>
      </c>
      <c r="E117" s="290">
        <v>1366919</v>
      </c>
      <c r="F117" s="16">
        <f t="shared" si="21"/>
        <v>316927</v>
      </c>
      <c r="G117" s="10">
        <f t="shared" si="13"/>
        <v>0.3569376123819516</v>
      </c>
    </row>
    <row r="118" spans="1:7" ht="18.75" customHeight="1">
      <c r="A118" s="743"/>
      <c r="B118" s="2" t="s">
        <v>5</v>
      </c>
      <c r="C118" s="290">
        <v>3999418</v>
      </c>
      <c r="D118" s="16">
        <f t="shared" si="20"/>
        <v>169844</v>
      </c>
      <c r="E118" s="290">
        <v>1591703</v>
      </c>
      <c r="F118" s="16">
        <f t="shared" si="21"/>
        <v>224784</v>
      </c>
      <c r="G118" s="10">
        <f t="shared" si="13"/>
        <v>0.3979836566220385</v>
      </c>
    </row>
    <row r="119" spans="1:7" ht="18.75" customHeight="1">
      <c r="A119" s="743"/>
      <c r="B119" s="2" t="s">
        <v>6</v>
      </c>
      <c r="C119" s="319">
        <v>4335465</v>
      </c>
      <c r="D119" s="16">
        <f t="shared" si="20"/>
        <v>336047</v>
      </c>
      <c r="E119" s="319">
        <v>1952122</v>
      </c>
      <c r="F119" s="16">
        <f t="shared" si="21"/>
        <v>360419</v>
      </c>
      <c r="G119" s="10">
        <f t="shared" si="13"/>
        <v>0.45026819499177134</v>
      </c>
    </row>
    <row r="120" spans="1:7" ht="18.75" customHeight="1">
      <c r="A120" s="743"/>
      <c r="B120" s="2" t="s">
        <v>7</v>
      </c>
      <c r="C120" s="319">
        <v>4795808</v>
      </c>
      <c r="D120" s="16">
        <f t="shared" si="20"/>
        <v>460343</v>
      </c>
      <c r="E120" s="319">
        <v>2377951</v>
      </c>
      <c r="F120" s="16">
        <f t="shared" si="21"/>
        <v>425829</v>
      </c>
      <c r="G120" s="10">
        <f t="shared" si="13"/>
        <v>0.49583949148923395</v>
      </c>
    </row>
    <row r="121" spans="1:7" ht="18.75" customHeight="1">
      <c r="A121" s="743"/>
      <c r="B121" s="2" t="s">
        <v>8</v>
      </c>
      <c r="C121" s="290">
        <v>5071820</v>
      </c>
      <c r="D121" s="16">
        <f t="shared" si="20"/>
        <v>276012</v>
      </c>
      <c r="E121" s="290">
        <v>2678958</v>
      </c>
      <c r="F121" s="16">
        <f t="shared" si="21"/>
        <v>301007</v>
      </c>
      <c r="G121" s="10">
        <f t="shared" si="13"/>
        <v>0.5282044709788597</v>
      </c>
    </row>
    <row r="122" spans="1:7" ht="18.75" customHeight="1">
      <c r="A122" s="743"/>
      <c r="B122" s="2" t="s">
        <v>9</v>
      </c>
      <c r="C122" s="290">
        <v>5336990</v>
      </c>
      <c r="D122" s="16">
        <f t="shared" si="20"/>
        <v>265170</v>
      </c>
      <c r="E122" s="290">
        <v>2983259</v>
      </c>
      <c r="F122" s="16">
        <f t="shared" si="21"/>
        <v>304301</v>
      </c>
      <c r="G122" s="10">
        <f t="shared" si="13"/>
        <v>0.558977813336731</v>
      </c>
    </row>
    <row r="123" spans="1:7" ht="18.75" customHeight="1">
      <c r="A123" s="743"/>
      <c r="B123" s="2" t="s">
        <v>10</v>
      </c>
      <c r="C123" s="290">
        <v>6170092</v>
      </c>
      <c r="D123" s="16">
        <f t="shared" si="20"/>
        <v>833102</v>
      </c>
      <c r="E123" s="290">
        <v>3692143</v>
      </c>
      <c r="F123" s="16">
        <f t="shared" si="21"/>
        <v>708884</v>
      </c>
      <c r="G123" s="10">
        <f t="shared" si="13"/>
        <v>0.5983935085570847</v>
      </c>
    </row>
    <row r="124" spans="1:7" ht="18.75" customHeight="1" thickBot="1">
      <c r="A124" s="744"/>
      <c r="B124" s="283" t="s">
        <v>11</v>
      </c>
      <c r="C124" s="575">
        <v>6534013</v>
      </c>
      <c r="D124" s="284">
        <f t="shared" si="20"/>
        <v>363921</v>
      </c>
      <c r="E124" s="576">
        <v>4088742</v>
      </c>
      <c r="F124" s="284">
        <f t="shared" si="21"/>
        <v>396599</v>
      </c>
      <c r="G124" s="291">
        <f t="shared" si="13"/>
        <v>0.6257627586599537</v>
      </c>
    </row>
    <row r="125" spans="1:7" ht="14.25" customHeight="1" thickTop="1">
      <c r="A125" s="728"/>
      <c r="B125" s="728"/>
      <c r="C125" s="728"/>
      <c r="D125" s="728"/>
      <c r="E125" s="728"/>
      <c r="F125" s="728"/>
      <c r="G125" s="728"/>
    </row>
    <row r="126" spans="1:7" ht="14.25" customHeight="1">
      <c r="A126" s="761" t="s">
        <v>240</v>
      </c>
      <c r="B126" s="761"/>
      <c r="C126" s="761"/>
      <c r="D126" s="761"/>
      <c r="E126" s="761"/>
      <c r="F126" s="761"/>
      <c r="G126" s="761"/>
    </row>
    <row r="127" spans="1:7" ht="14.25" customHeight="1">
      <c r="A127" s="761" t="s">
        <v>354</v>
      </c>
      <c r="B127" s="761"/>
      <c r="C127" s="761"/>
      <c r="D127" s="761"/>
      <c r="E127" s="761"/>
      <c r="F127" s="761"/>
      <c r="G127" s="761"/>
    </row>
    <row r="128" spans="1:7" ht="14.25" customHeight="1">
      <c r="A128" s="775" t="s">
        <v>367</v>
      </c>
      <c r="B128" s="775"/>
      <c r="C128" s="775"/>
      <c r="D128" s="775"/>
      <c r="E128" s="775"/>
      <c r="F128" s="775"/>
      <c r="G128" s="775"/>
    </row>
    <row r="129" spans="1:7" ht="14.25" customHeight="1">
      <c r="A129" s="761" t="s">
        <v>16</v>
      </c>
      <c r="B129" s="761"/>
      <c r="C129" s="761"/>
      <c r="D129" s="761"/>
      <c r="E129" s="761"/>
      <c r="F129" s="761"/>
      <c r="G129" s="761"/>
    </row>
    <row r="130" ht="12.75">
      <c r="A130" s="7"/>
    </row>
    <row r="133" spans="4:5" ht="12.75">
      <c r="D133" s="760" t="s">
        <v>34</v>
      </c>
      <c r="E133" s="760"/>
    </row>
  </sheetData>
  <sheetProtection/>
  <mergeCells count="18">
    <mergeCell ref="A125:G125"/>
    <mergeCell ref="A126:G126"/>
    <mergeCell ref="A127:G127"/>
    <mergeCell ref="A128:G128"/>
    <mergeCell ref="A129:G129"/>
    <mergeCell ref="D133:E133"/>
    <mergeCell ref="A113:A124"/>
    <mergeCell ref="A5:A16"/>
    <mergeCell ref="A17:A28"/>
    <mergeCell ref="A29:A40"/>
    <mergeCell ref="A41:A52"/>
    <mergeCell ref="A53:A64"/>
    <mergeCell ref="A2:G2"/>
    <mergeCell ref="A3:G3"/>
    <mergeCell ref="A65:A76"/>
    <mergeCell ref="A77:A88"/>
    <mergeCell ref="A89:A100"/>
    <mergeCell ref="A101:A112"/>
  </mergeCells>
  <hyperlinks>
    <hyperlink ref="A1" r:id="rId1" display="http://kayham.erciyes.edu.tr/"/>
  </hyperlinks>
  <printOptions/>
  <pageMargins left="0.63" right="0.4" top="0.57" bottom="0.31" header="0.5" footer="0.22"/>
  <pageSetup horizontalDpi="600" verticalDpi="600" orientation="portrait" paperSize="9" scale="60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15.28125" style="0" customWidth="1"/>
    <col min="2" max="2" width="15.7109375" style="0" customWidth="1"/>
    <col min="3" max="3" width="17.421875" style="0" customWidth="1"/>
    <col min="4" max="4" width="17.8515625" style="0" customWidth="1"/>
    <col min="5" max="6" width="17.7109375" style="0" customWidth="1"/>
    <col min="7" max="7" width="15.8515625" style="0" customWidth="1"/>
    <col min="8" max="9" width="13.7109375" style="0" customWidth="1"/>
  </cols>
  <sheetData>
    <row r="1" spans="1:7" s="73" customFormat="1" ht="15.75" customHeight="1" thickBot="1">
      <c r="A1" s="210" t="s">
        <v>41</v>
      </c>
      <c r="G1" s="226" t="s">
        <v>42</v>
      </c>
    </row>
    <row r="2" spans="1:7" ht="28.5" customHeight="1" thickBot="1" thickTop="1">
      <c r="A2" s="764" t="s">
        <v>402</v>
      </c>
      <c r="B2" s="765"/>
      <c r="C2" s="765"/>
      <c r="D2" s="765"/>
      <c r="E2" s="765"/>
      <c r="F2" s="765"/>
      <c r="G2" s="766"/>
    </row>
    <row r="3" spans="1:7" ht="49.5" customHeight="1" thickBot="1">
      <c r="A3" s="767" t="s">
        <v>401</v>
      </c>
      <c r="B3" s="768"/>
      <c r="C3" s="768"/>
      <c r="D3" s="768"/>
      <c r="E3" s="768"/>
      <c r="F3" s="768"/>
      <c r="G3" s="769"/>
    </row>
    <row r="4" spans="1:7" ht="45.75" customHeight="1" thickBot="1">
      <c r="A4" s="8" t="s">
        <v>15</v>
      </c>
      <c r="B4" s="3" t="s">
        <v>14</v>
      </c>
      <c r="C4" s="297" t="s">
        <v>314</v>
      </c>
      <c r="D4" s="298" t="s">
        <v>315</v>
      </c>
      <c r="E4" s="5" t="s">
        <v>316</v>
      </c>
      <c r="F4" s="298" t="s">
        <v>315</v>
      </c>
      <c r="G4" s="299" t="s">
        <v>12</v>
      </c>
    </row>
    <row r="5" spans="1:7" ht="18.75" customHeight="1">
      <c r="A5" s="742">
        <v>2021</v>
      </c>
      <c r="B5" s="6" t="s">
        <v>0</v>
      </c>
      <c r="C5" s="316">
        <v>2916071</v>
      </c>
      <c r="D5" s="17" t="s">
        <v>13</v>
      </c>
      <c r="E5" s="316">
        <v>441497</v>
      </c>
      <c r="F5" s="17" t="s">
        <v>13</v>
      </c>
      <c r="G5" s="9">
        <f>E5/C5</f>
        <v>0.1514013204753931</v>
      </c>
    </row>
    <row r="6" spans="1:7" ht="18.75" customHeight="1">
      <c r="A6" s="743"/>
      <c r="B6" s="2" t="s">
        <v>1</v>
      </c>
      <c r="C6" s="290">
        <v>3867112</v>
      </c>
      <c r="D6" s="16">
        <f>C6-C5</f>
        <v>951041</v>
      </c>
      <c r="E6" s="290">
        <v>1117657</v>
      </c>
      <c r="F6" s="16">
        <f>E6-E5</f>
        <v>676160</v>
      </c>
      <c r="G6" s="294">
        <f aca="true" t="shared" si="0" ref="G6:G22">E6/C6</f>
        <v>0.2890159374747874</v>
      </c>
    </row>
    <row r="7" spans="1:7" ht="18.75" customHeight="1">
      <c r="A7" s="743"/>
      <c r="B7" s="2" t="s">
        <v>2</v>
      </c>
      <c r="C7" s="290">
        <v>4211370</v>
      </c>
      <c r="D7" s="16">
        <f aca="true" t="shared" si="1" ref="D7:D16">C7-C6</f>
        <v>344258</v>
      </c>
      <c r="E7" s="290">
        <v>1515907</v>
      </c>
      <c r="F7" s="16">
        <f aca="true" t="shared" si="2" ref="F7:F16">E7-E6</f>
        <v>398250</v>
      </c>
      <c r="G7" s="294">
        <f t="shared" si="0"/>
        <v>0.35995578635930825</v>
      </c>
    </row>
    <row r="8" spans="1:7" ht="18.75" customHeight="1">
      <c r="A8" s="743"/>
      <c r="B8" s="2" t="s">
        <v>3</v>
      </c>
      <c r="C8" s="290">
        <v>4605285</v>
      </c>
      <c r="D8" s="16">
        <f t="shared" si="1"/>
        <v>393915</v>
      </c>
      <c r="E8" s="290">
        <v>1839377</v>
      </c>
      <c r="F8" s="16">
        <f t="shared" si="2"/>
        <v>323470</v>
      </c>
      <c r="G8" s="294">
        <f t="shared" si="0"/>
        <v>0.3994056828187615</v>
      </c>
    </row>
    <row r="9" spans="1:7" ht="18.75" customHeight="1">
      <c r="A9" s="743"/>
      <c r="B9" s="2" t="s">
        <v>4</v>
      </c>
      <c r="C9" s="290">
        <v>5395726</v>
      </c>
      <c r="D9" s="16">
        <f t="shared" si="1"/>
        <v>790441</v>
      </c>
      <c r="E9" s="290">
        <v>2447766</v>
      </c>
      <c r="F9" s="16">
        <f t="shared" si="2"/>
        <v>608389</v>
      </c>
      <c r="G9" s="294">
        <f t="shared" si="0"/>
        <v>0.45364905482598633</v>
      </c>
    </row>
    <row r="10" spans="1:7" ht="18.75" customHeight="1">
      <c r="A10" s="743"/>
      <c r="B10" s="2" t="s">
        <v>5</v>
      </c>
      <c r="C10" s="290">
        <v>5623933</v>
      </c>
      <c r="D10" s="16">
        <f t="shared" si="1"/>
        <v>228207</v>
      </c>
      <c r="E10" s="290">
        <v>2746998</v>
      </c>
      <c r="F10" s="16">
        <f t="shared" si="2"/>
        <v>299232</v>
      </c>
      <c r="G10" s="294">
        <f t="shared" si="0"/>
        <v>0.4884478531305405</v>
      </c>
    </row>
    <row r="11" spans="1:7" ht="18.75" customHeight="1">
      <c r="A11" s="743"/>
      <c r="B11" s="2" t="s">
        <v>6</v>
      </c>
      <c r="C11" s="319">
        <v>5995954</v>
      </c>
      <c r="D11" s="16">
        <f t="shared" si="1"/>
        <v>372021</v>
      </c>
      <c r="E11" s="319">
        <v>3145734</v>
      </c>
      <c r="F11" s="16">
        <f t="shared" si="2"/>
        <v>398736</v>
      </c>
      <c r="G11" s="294">
        <f t="shared" si="0"/>
        <v>0.5246427841174232</v>
      </c>
    </row>
    <row r="12" spans="1:7" ht="18.75" customHeight="1">
      <c r="A12" s="743"/>
      <c r="B12" s="2" t="s">
        <v>7</v>
      </c>
      <c r="C12" s="319">
        <v>7423130</v>
      </c>
      <c r="D12" s="16">
        <f t="shared" si="1"/>
        <v>1427176</v>
      </c>
      <c r="E12" s="319">
        <v>4210285</v>
      </c>
      <c r="F12" s="16">
        <f t="shared" si="2"/>
        <v>1064551</v>
      </c>
      <c r="G12" s="294">
        <f t="shared" si="0"/>
        <v>0.567184597332931</v>
      </c>
    </row>
    <row r="13" spans="1:7" ht="18.75" customHeight="1">
      <c r="A13" s="743"/>
      <c r="B13" s="2" t="s">
        <v>8</v>
      </c>
      <c r="C13" s="290">
        <v>8117393</v>
      </c>
      <c r="D13" s="16">
        <f t="shared" si="1"/>
        <v>694263</v>
      </c>
      <c r="E13" s="290">
        <v>4804968</v>
      </c>
      <c r="F13" s="16">
        <f t="shared" si="2"/>
        <v>594683</v>
      </c>
      <c r="G13" s="294">
        <f t="shared" si="0"/>
        <v>0.5919348736718796</v>
      </c>
    </row>
    <row r="14" spans="1:7" ht="18.75" customHeight="1">
      <c r="A14" s="743"/>
      <c r="B14" s="2" t="s">
        <v>9</v>
      </c>
      <c r="C14" s="290">
        <v>8450338</v>
      </c>
      <c r="D14" s="16">
        <f t="shared" si="1"/>
        <v>332945</v>
      </c>
      <c r="E14" s="290">
        <v>5366104</v>
      </c>
      <c r="F14" s="16">
        <f t="shared" si="2"/>
        <v>561136</v>
      </c>
      <c r="G14" s="294">
        <f t="shared" si="0"/>
        <v>0.635016492831411</v>
      </c>
    </row>
    <row r="15" spans="1:7" ht="18.75" customHeight="1">
      <c r="A15" s="743"/>
      <c r="B15" s="2" t="s">
        <v>10</v>
      </c>
      <c r="C15" s="290">
        <v>9414679</v>
      </c>
      <c r="D15" s="16">
        <f t="shared" si="1"/>
        <v>964341</v>
      </c>
      <c r="E15" s="290">
        <v>6356657</v>
      </c>
      <c r="F15" s="16">
        <f t="shared" si="2"/>
        <v>990553</v>
      </c>
      <c r="G15" s="294">
        <f t="shared" si="0"/>
        <v>0.6751857392057659</v>
      </c>
    </row>
    <row r="16" spans="1:7" ht="18.75" customHeight="1" thickBot="1">
      <c r="A16" s="744"/>
      <c r="B16" s="283" t="s">
        <v>11</v>
      </c>
      <c r="C16" s="575">
        <v>9860925</v>
      </c>
      <c r="D16" s="16">
        <f t="shared" si="1"/>
        <v>446246</v>
      </c>
      <c r="E16" s="576">
        <v>6862835</v>
      </c>
      <c r="F16" s="284">
        <f t="shared" si="2"/>
        <v>506178</v>
      </c>
      <c r="G16" s="294">
        <f t="shared" si="0"/>
        <v>0.6959625998575184</v>
      </c>
    </row>
    <row r="17" spans="1:7" ht="18.75" customHeight="1">
      <c r="A17" s="742">
        <v>2022</v>
      </c>
      <c r="B17" s="6" t="s">
        <v>0</v>
      </c>
      <c r="C17" s="316">
        <v>3632629</v>
      </c>
      <c r="D17" s="17" t="s">
        <v>13</v>
      </c>
      <c r="E17" s="316">
        <v>573033</v>
      </c>
      <c r="F17" s="17" t="s">
        <v>13</v>
      </c>
      <c r="G17" s="9">
        <f t="shared" si="0"/>
        <v>0.15774608417209685</v>
      </c>
    </row>
    <row r="18" spans="1:7" ht="18.75" customHeight="1">
      <c r="A18" s="743"/>
      <c r="B18" s="2" t="s">
        <v>1</v>
      </c>
      <c r="C18" s="290">
        <v>5028306</v>
      </c>
      <c r="D18" s="640">
        <f aca="true" t="shared" si="3" ref="D18:D28">C18-C17</f>
        <v>1395677</v>
      </c>
      <c r="E18" s="290">
        <v>1687114</v>
      </c>
      <c r="F18" s="16">
        <f aca="true" t="shared" si="4" ref="F18:F28">E18-E17</f>
        <v>1114081</v>
      </c>
      <c r="G18" s="294">
        <f t="shared" si="0"/>
        <v>0.3355233352942323</v>
      </c>
    </row>
    <row r="19" spans="1:7" ht="18.75" customHeight="1">
      <c r="A19" s="743"/>
      <c r="B19" s="2" t="s">
        <v>2</v>
      </c>
      <c r="C19" s="290">
        <v>5454016</v>
      </c>
      <c r="D19" s="640">
        <f t="shared" si="3"/>
        <v>425710</v>
      </c>
      <c r="E19" s="290">
        <v>2082132</v>
      </c>
      <c r="F19" s="16">
        <f t="shared" si="4"/>
        <v>395018</v>
      </c>
      <c r="G19" s="294">
        <f t="shared" si="0"/>
        <v>0.3817612562926108</v>
      </c>
    </row>
    <row r="20" spans="1:7" ht="18.75" customHeight="1">
      <c r="A20" s="743"/>
      <c r="B20" s="2" t="s">
        <v>3</v>
      </c>
      <c r="C20" s="290">
        <v>5802656</v>
      </c>
      <c r="D20" s="640">
        <f t="shared" si="3"/>
        <v>348640</v>
      </c>
      <c r="E20" s="290">
        <v>2442319</v>
      </c>
      <c r="F20" s="16">
        <f t="shared" si="4"/>
        <v>360187</v>
      </c>
      <c r="G20" s="294">
        <f t="shared" si="0"/>
        <v>0.42089674107856817</v>
      </c>
    </row>
    <row r="21" spans="1:7" ht="18.75" customHeight="1">
      <c r="A21" s="743"/>
      <c r="B21" s="2" t="s">
        <v>4</v>
      </c>
      <c r="C21" s="290">
        <v>7126424</v>
      </c>
      <c r="D21" s="640">
        <f t="shared" si="3"/>
        <v>1323768</v>
      </c>
      <c r="E21" s="290">
        <v>3620276</v>
      </c>
      <c r="F21" s="16">
        <f t="shared" si="4"/>
        <v>1177957</v>
      </c>
      <c r="G21" s="294">
        <f t="shared" si="0"/>
        <v>0.5080073821035628</v>
      </c>
    </row>
    <row r="22" spans="1:7" ht="18.75" customHeight="1">
      <c r="A22" s="743"/>
      <c r="B22" s="2" t="s">
        <v>5</v>
      </c>
      <c r="C22" s="290">
        <v>7524677</v>
      </c>
      <c r="D22" s="640">
        <f t="shared" si="3"/>
        <v>398253</v>
      </c>
      <c r="E22" s="290">
        <v>4102124</v>
      </c>
      <c r="F22" s="16">
        <f t="shared" si="4"/>
        <v>481848</v>
      </c>
      <c r="G22" s="294">
        <f t="shared" si="0"/>
        <v>0.5451561575334064</v>
      </c>
    </row>
    <row r="23" spans="1:7" ht="18.75" customHeight="1">
      <c r="A23" s="743"/>
      <c r="B23" s="2" t="s">
        <v>6</v>
      </c>
      <c r="C23" s="319">
        <v>8210794</v>
      </c>
      <c r="D23" s="640">
        <f t="shared" si="3"/>
        <v>686117</v>
      </c>
      <c r="E23" s="319">
        <v>4751207</v>
      </c>
      <c r="F23" s="16">
        <f t="shared" si="4"/>
        <v>649083</v>
      </c>
      <c r="G23" s="10">
        <v>0.579</v>
      </c>
    </row>
    <row r="24" spans="1:7" ht="18.75" customHeight="1">
      <c r="A24" s="743"/>
      <c r="B24" s="2" t="s">
        <v>7</v>
      </c>
      <c r="C24" s="319">
        <v>10108163</v>
      </c>
      <c r="D24" s="640">
        <f t="shared" si="3"/>
        <v>1897369</v>
      </c>
      <c r="E24" s="319">
        <v>6282766</v>
      </c>
      <c r="F24" s="16">
        <f t="shared" si="4"/>
        <v>1531559</v>
      </c>
      <c r="G24" s="10">
        <v>0.622</v>
      </c>
    </row>
    <row r="25" spans="1:7" ht="18.75" customHeight="1">
      <c r="A25" s="743"/>
      <c r="B25" s="2" t="s">
        <v>8</v>
      </c>
      <c r="C25" s="290">
        <v>10544536</v>
      </c>
      <c r="D25" s="640">
        <f t="shared" si="3"/>
        <v>436373</v>
      </c>
      <c r="E25" s="290">
        <v>6942385</v>
      </c>
      <c r="F25" s="16">
        <f t="shared" si="4"/>
        <v>659619</v>
      </c>
      <c r="G25" s="10">
        <v>0.6583</v>
      </c>
    </row>
    <row r="26" spans="1:7" ht="18.75" customHeight="1">
      <c r="A26" s="743"/>
      <c r="B26" s="2" t="s">
        <v>9</v>
      </c>
      <c r="C26" s="290">
        <v>11266685</v>
      </c>
      <c r="D26" s="640">
        <f t="shared" si="3"/>
        <v>722149</v>
      </c>
      <c r="E26" s="290">
        <v>7642635</v>
      </c>
      <c r="F26" s="16">
        <f t="shared" si="4"/>
        <v>700250</v>
      </c>
      <c r="G26" s="10">
        <v>0.6783</v>
      </c>
    </row>
    <row r="27" spans="1:7" ht="18.75" customHeight="1">
      <c r="A27" s="743"/>
      <c r="B27" s="2" t="s">
        <v>10</v>
      </c>
      <c r="C27" s="290">
        <v>12988332</v>
      </c>
      <c r="D27" s="640">
        <f t="shared" si="3"/>
        <v>1721647</v>
      </c>
      <c r="E27" s="290">
        <v>8988836</v>
      </c>
      <c r="F27" s="16">
        <f t="shared" si="4"/>
        <v>1346201</v>
      </c>
      <c r="G27" s="10">
        <v>0.692</v>
      </c>
    </row>
    <row r="28" spans="1:7" ht="18.75" customHeight="1" thickBot="1">
      <c r="A28" s="744"/>
      <c r="B28" s="283" t="s">
        <v>11</v>
      </c>
      <c r="C28" s="575">
        <v>13864165</v>
      </c>
      <c r="D28" s="684">
        <f t="shared" si="3"/>
        <v>875833</v>
      </c>
      <c r="E28" s="576">
        <v>9996876</v>
      </c>
      <c r="F28" s="284">
        <f t="shared" si="4"/>
        <v>1008040</v>
      </c>
      <c r="G28" s="291">
        <v>0.721</v>
      </c>
    </row>
    <row r="29" spans="1:7" ht="18.75" customHeight="1">
      <c r="A29" s="749">
        <v>2023</v>
      </c>
      <c r="B29" s="638" t="s">
        <v>0</v>
      </c>
      <c r="C29" s="639">
        <v>5496812.273929998</v>
      </c>
      <c r="D29" s="640" t="s">
        <v>13</v>
      </c>
      <c r="E29" s="639">
        <v>1236732.71095</v>
      </c>
      <c r="F29" s="640" t="s">
        <v>13</v>
      </c>
      <c r="G29" s="9">
        <v>0.2249</v>
      </c>
    </row>
    <row r="30" spans="1:7" ht="18.75" customHeight="1">
      <c r="A30" s="743"/>
      <c r="B30" s="2" t="s">
        <v>1</v>
      </c>
      <c r="C30" s="639">
        <v>6157158.33486</v>
      </c>
      <c r="D30" s="640">
        <f>C30-C29</f>
        <v>660346.0609300015</v>
      </c>
      <c r="E30" s="639">
        <v>1756234.25621</v>
      </c>
      <c r="F30" s="640">
        <f>E30-E29</f>
        <v>519501.54526000004</v>
      </c>
      <c r="G30" s="10">
        <v>0.2852</v>
      </c>
    </row>
    <row r="31" spans="1:7" ht="18.75" customHeight="1">
      <c r="A31" s="743"/>
      <c r="B31" s="2" t="s">
        <v>2</v>
      </c>
      <c r="C31" s="290">
        <v>7438926.708110001</v>
      </c>
      <c r="D31" s="640">
        <f>C31-C30</f>
        <v>1281768.373250001</v>
      </c>
      <c r="E31" s="290">
        <v>2544537.0041799997</v>
      </c>
      <c r="F31" s="640">
        <f>E31-E30</f>
        <v>788302.7479699997</v>
      </c>
      <c r="G31" s="294">
        <v>0.342</v>
      </c>
    </row>
    <row r="32" spans="1:7" ht="18.75" customHeight="1">
      <c r="A32" s="743"/>
      <c r="B32" s="2" t="s">
        <v>3</v>
      </c>
      <c r="C32" s="290">
        <v>9159764.30483</v>
      </c>
      <c r="D32" s="640">
        <f>C32-C31</f>
        <v>1720837.5967199989</v>
      </c>
      <c r="E32" s="290">
        <v>3213916.01132</v>
      </c>
      <c r="F32" s="640">
        <f>E32-E31</f>
        <v>669379.0071400004</v>
      </c>
      <c r="G32" s="294">
        <v>0.3508</v>
      </c>
    </row>
    <row r="33" spans="1:7" ht="18.75" customHeight="1">
      <c r="A33" s="743"/>
      <c r="B33" s="2" t="s">
        <v>4</v>
      </c>
      <c r="C33" s="290">
        <v>12511470.27678</v>
      </c>
      <c r="D33" s="640">
        <v>3351705.97195</v>
      </c>
      <c r="E33" s="290">
        <v>6070965.76381</v>
      </c>
      <c r="F33" s="16">
        <v>2857049.7524900003</v>
      </c>
      <c r="G33" s="294">
        <v>0.4852</v>
      </c>
    </row>
    <row r="34" spans="1:7" ht="18.75" customHeight="1">
      <c r="A34" s="743"/>
      <c r="B34" s="2" t="s">
        <v>5</v>
      </c>
      <c r="C34" s="290">
        <v>14596760.446570002</v>
      </c>
      <c r="D34" s="640">
        <v>2085290.1697900016</v>
      </c>
      <c r="E34" s="290">
        <v>7105575.5249499995</v>
      </c>
      <c r="F34" s="16">
        <v>1034609.7611399991</v>
      </c>
      <c r="G34" s="294">
        <v>0.4867</v>
      </c>
    </row>
    <row r="35" spans="1:7" ht="18.75" customHeight="1">
      <c r="A35" s="743"/>
      <c r="B35" s="2" t="s">
        <v>6</v>
      </c>
      <c r="C35" s="319">
        <v>17036629.216040004</v>
      </c>
      <c r="D35" s="640">
        <f>C35-C34</f>
        <v>2439868.7694700025</v>
      </c>
      <c r="E35" s="319">
        <v>10308913.298510002</v>
      </c>
      <c r="F35" s="16">
        <f aca="true" t="shared" si="5" ref="F35:F40">E35-E34</f>
        <v>3203337.7735600024</v>
      </c>
      <c r="G35" s="10">
        <v>0.6051</v>
      </c>
    </row>
    <row r="36" spans="1:7" ht="18.75" customHeight="1">
      <c r="A36" s="743"/>
      <c r="B36" s="2" t="s">
        <v>7</v>
      </c>
      <c r="C36" s="319">
        <v>20355536.05722</v>
      </c>
      <c r="D36" s="640">
        <f>C36-C35</f>
        <v>3318906.8411799967</v>
      </c>
      <c r="E36" s="319">
        <v>13635512.2798</v>
      </c>
      <c r="F36" s="16">
        <f t="shared" si="5"/>
        <v>3326598.9812899977</v>
      </c>
      <c r="G36" s="10">
        <v>0.6698</v>
      </c>
    </row>
    <row r="37" spans="1:7" ht="18.75" customHeight="1">
      <c r="A37" s="743"/>
      <c r="B37" s="2" t="s">
        <v>8</v>
      </c>
      <c r="C37" s="290">
        <v>21528508.93008</v>
      </c>
      <c r="D37" s="640">
        <v>2085291.16979</v>
      </c>
      <c r="E37" s="290">
        <v>15627492.30028</v>
      </c>
      <c r="F37" s="16">
        <f t="shared" si="5"/>
        <v>1991980.0204799995</v>
      </c>
      <c r="G37" s="10">
        <v>0.7258</v>
      </c>
    </row>
    <row r="38" spans="1:7" ht="18.75" customHeight="1">
      <c r="A38" s="743"/>
      <c r="B38" s="2" t="s">
        <v>9</v>
      </c>
      <c r="C38" s="290">
        <v>22888425.50586</v>
      </c>
      <c r="D38" s="640">
        <f>C38-C37</f>
        <v>1359916.5757800005</v>
      </c>
      <c r="E38" s="290">
        <v>17294447.680019997</v>
      </c>
      <c r="F38" s="16">
        <f t="shared" si="5"/>
        <v>1666955.379739998</v>
      </c>
      <c r="G38" s="10">
        <v>0.7555</v>
      </c>
    </row>
    <row r="39" spans="1:7" ht="18.75" customHeight="1">
      <c r="A39" s="743"/>
      <c r="B39" s="2" t="s">
        <v>10</v>
      </c>
      <c r="C39" s="290">
        <v>26623611.673640005</v>
      </c>
      <c r="D39" s="640">
        <f>C39-C38</f>
        <v>3735186.1677800044</v>
      </c>
      <c r="E39" s="290">
        <v>20917210.777659997</v>
      </c>
      <c r="F39" s="16">
        <f t="shared" si="5"/>
        <v>3622763.0976400003</v>
      </c>
      <c r="G39" s="10">
        <v>0.7856</v>
      </c>
    </row>
    <row r="40" spans="1:7" ht="18.75" customHeight="1" thickBot="1">
      <c r="A40" s="750"/>
      <c r="B40" s="126" t="s">
        <v>11</v>
      </c>
      <c r="C40" s="562">
        <v>28448570.83511</v>
      </c>
      <c r="D40" s="640">
        <f>C40-C39</f>
        <v>1824959.161469996</v>
      </c>
      <c r="E40" s="558">
        <v>23198854.023540005</v>
      </c>
      <c r="F40" s="16">
        <f t="shared" si="5"/>
        <v>2281643.2458800077</v>
      </c>
      <c r="G40" s="291">
        <v>0.8154</v>
      </c>
    </row>
    <row r="41" spans="1:7" ht="14.25" customHeight="1" thickTop="1">
      <c r="A41" s="728"/>
      <c r="B41" s="728"/>
      <c r="C41" s="728"/>
      <c r="D41" s="728"/>
      <c r="E41" s="728"/>
      <c r="F41" s="728"/>
      <c r="G41" s="728"/>
    </row>
    <row r="42" spans="1:7" ht="14.25" customHeight="1">
      <c r="A42" s="761" t="s">
        <v>240</v>
      </c>
      <c r="B42" s="761"/>
      <c r="C42" s="761"/>
      <c r="D42" s="761"/>
      <c r="E42" s="761"/>
      <c r="F42" s="761"/>
      <c r="G42" s="761"/>
    </row>
    <row r="43" spans="1:7" ht="14.25" customHeight="1">
      <c r="A43" s="761" t="s">
        <v>428</v>
      </c>
      <c r="B43" s="761"/>
      <c r="C43" s="761"/>
      <c r="D43" s="761"/>
      <c r="E43" s="761"/>
      <c r="F43" s="761"/>
      <c r="G43" s="761"/>
    </row>
    <row r="44" spans="1:7" ht="14.25" customHeight="1">
      <c r="A44" s="775" t="s">
        <v>408</v>
      </c>
      <c r="B44" s="775"/>
      <c r="C44" s="775"/>
      <c r="D44" s="775"/>
      <c r="E44" s="775"/>
      <c r="F44" s="775"/>
      <c r="G44" s="775"/>
    </row>
    <row r="45" spans="1:7" ht="14.25" customHeight="1">
      <c r="A45" s="761" t="s">
        <v>16</v>
      </c>
      <c r="B45" s="761"/>
      <c r="C45" s="761"/>
      <c r="D45" s="761"/>
      <c r="E45" s="761"/>
      <c r="F45" s="761"/>
      <c r="G45" s="761"/>
    </row>
    <row r="46" ht="12.75">
      <c r="A46" s="7"/>
    </row>
    <row r="49" spans="4:5" ht="12.75">
      <c r="D49" s="760" t="s">
        <v>34</v>
      </c>
      <c r="E49" s="760"/>
    </row>
    <row r="56" ht="12.75">
      <c r="E56" s="685"/>
    </row>
  </sheetData>
  <sheetProtection/>
  <mergeCells count="11">
    <mergeCell ref="A17:A28"/>
    <mergeCell ref="A45:G45"/>
    <mergeCell ref="D49:E49"/>
    <mergeCell ref="A5:A16"/>
    <mergeCell ref="A29:A40"/>
    <mergeCell ref="A2:G2"/>
    <mergeCell ref="A3:G3"/>
    <mergeCell ref="A41:G41"/>
    <mergeCell ref="A42:G42"/>
    <mergeCell ref="A43:G43"/>
    <mergeCell ref="A44:G44"/>
  </mergeCells>
  <hyperlinks>
    <hyperlink ref="A1" r:id="rId1" display="http://kayham.erciyes.edu.tr/"/>
  </hyperlinks>
  <printOptions/>
  <pageMargins left="0.63" right="0.4" top="0.57" bottom="0.31" header="0.5" footer="0.22"/>
  <pageSetup horizontalDpi="600" verticalDpi="600" orientation="portrait" paperSize="9" scale="60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A2" sqref="A2:F2"/>
    </sheetView>
  </sheetViews>
  <sheetFormatPr defaultColWidth="9.140625" defaultRowHeight="12.75"/>
  <cols>
    <col min="1" max="1" width="17.7109375" style="0" customWidth="1"/>
    <col min="2" max="2" width="17.8515625" style="0" customWidth="1"/>
    <col min="3" max="3" width="18.421875" style="0" customWidth="1"/>
    <col min="4" max="4" width="17.140625" style="0" customWidth="1"/>
    <col min="5" max="6" width="15.28125" style="0" customWidth="1"/>
  </cols>
  <sheetData>
    <row r="1" spans="1:6" s="37" customFormat="1" ht="15.75" customHeight="1" thickBot="1">
      <c r="A1" s="69" t="s">
        <v>41</v>
      </c>
      <c r="B1" s="70"/>
      <c r="C1" s="70"/>
      <c r="D1" s="70"/>
      <c r="E1" s="70"/>
      <c r="F1" s="226" t="s">
        <v>42</v>
      </c>
    </row>
    <row r="2" spans="1:6" ht="29.25" customHeight="1" thickBot="1" thickTop="1">
      <c r="A2" s="764" t="s">
        <v>33</v>
      </c>
      <c r="B2" s="765"/>
      <c r="C2" s="765"/>
      <c r="D2" s="765"/>
      <c r="E2" s="765"/>
      <c r="F2" s="766"/>
    </row>
    <row r="3" spans="1:6" ht="36" customHeight="1" thickBot="1">
      <c r="A3" s="777" t="s">
        <v>431</v>
      </c>
      <c r="B3" s="778"/>
      <c r="C3" s="778"/>
      <c r="D3" s="778"/>
      <c r="E3" s="778"/>
      <c r="F3" s="779"/>
    </row>
    <row r="4" spans="1:6" ht="45.75" customHeight="1" thickBot="1">
      <c r="A4" s="85" t="s">
        <v>15</v>
      </c>
      <c r="B4" s="20" t="s">
        <v>258</v>
      </c>
      <c r="C4" s="30" t="s">
        <v>257</v>
      </c>
      <c r="D4" s="20" t="s">
        <v>259</v>
      </c>
      <c r="E4" s="30" t="s">
        <v>257</v>
      </c>
      <c r="F4" s="86" t="s">
        <v>17</v>
      </c>
    </row>
    <row r="5" spans="1:6" s="11" customFormat="1" ht="19.5" customHeight="1">
      <c r="A5" s="41">
        <v>1997</v>
      </c>
      <c r="B5" s="87">
        <v>35030</v>
      </c>
      <c r="C5" s="88" t="s">
        <v>13</v>
      </c>
      <c r="D5" s="87">
        <v>31785</v>
      </c>
      <c r="E5" s="89" t="s">
        <v>13</v>
      </c>
      <c r="F5" s="90">
        <f>D5/B5*100</f>
        <v>90.7365115615187</v>
      </c>
    </row>
    <row r="6" spans="1:6" s="12" customFormat="1" ht="19.5" customHeight="1">
      <c r="A6" s="15">
        <v>1998</v>
      </c>
      <c r="B6" s="84">
        <v>63332</v>
      </c>
      <c r="C6" s="13">
        <f>(B6-B5)/B5*100</f>
        <v>80.79360548101627</v>
      </c>
      <c r="D6" s="84">
        <v>58851</v>
      </c>
      <c r="E6" s="14">
        <f>(D6-D5)/D5*100</f>
        <v>85.15337423312883</v>
      </c>
      <c r="F6" s="91">
        <f aca="true" t="shared" si="0" ref="F6:F16">D6/B6*100</f>
        <v>92.92458788606076</v>
      </c>
    </row>
    <row r="7" spans="1:6" s="12" customFormat="1" ht="19.5" customHeight="1">
      <c r="A7" s="15">
        <v>1999</v>
      </c>
      <c r="B7" s="84">
        <v>98689</v>
      </c>
      <c r="C7" s="13">
        <f aca="true" t="shared" si="1" ref="C7:C27">(B7-B6)/B6*100</f>
        <v>55.82801743194593</v>
      </c>
      <c r="D7" s="84">
        <v>87253</v>
      </c>
      <c r="E7" s="14">
        <f aca="true" t="shared" si="2" ref="E7:E27">(D7-D6)/D6*100</f>
        <v>48.26086217736317</v>
      </c>
      <c r="F7" s="91">
        <f t="shared" si="0"/>
        <v>88.41208240026751</v>
      </c>
    </row>
    <row r="8" spans="1:6" s="12" customFormat="1" ht="19.5" customHeight="1">
      <c r="A8" s="15">
        <v>2000</v>
      </c>
      <c r="B8" s="84">
        <v>148144</v>
      </c>
      <c r="C8" s="13">
        <f t="shared" si="1"/>
        <v>50.11196789915796</v>
      </c>
      <c r="D8" s="84">
        <v>134113</v>
      </c>
      <c r="E8" s="14">
        <f t="shared" si="2"/>
        <v>53.70588976883316</v>
      </c>
      <c r="F8" s="91">
        <f t="shared" si="0"/>
        <v>90.52880980667459</v>
      </c>
    </row>
    <row r="9" spans="1:6" s="12" customFormat="1" ht="19.5" customHeight="1">
      <c r="A9" s="15">
        <v>2001</v>
      </c>
      <c r="B9" s="84">
        <v>227333</v>
      </c>
      <c r="C9" s="13">
        <f t="shared" si="1"/>
        <v>53.45407171400799</v>
      </c>
      <c r="D9" s="84">
        <v>202332</v>
      </c>
      <c r="E9" s="14">
        <f t="shared" si="2"/>
        <v>50.866806349869144</v>
      </c>
      <c r="F9" s="91">
        <f t="shared" si="0"/>
        <v>89.00247654322074</v>
      </c>
    </row>
    <row r="10" spans="1:6" s="12" customFormat="1" ht="19.5" customHeight="1">
      <c r="A10" s="15">
        <v>2002</v>
      </c>
      <c r="B10" s="84">
        <v>341564</v>
      </c>
      <c r="C10" s="13">
        <f t="shared" si="1"/>
        <v>50.248314147088195</v>
      </c>
      <c r="D10" s="84">
        <v>308740</v>
      </c>
      <c r="E10" s="14">
        <f t="shared" si="2"/>
        <v>52.59079137259553</v>
      </c>
      <c r="F10" s="91">
        <f t="shared" si="0"/>
        <v>90.39008794837864</v>
      </c>
    </row>
    <row r="11" spans="1:6" s="12" customFormat="1" ht="19.5" customHeight="1">
      <c r="A11" s="15">
        <v>2003</v>
      </c>
      <c r="B11" s="84">
        <v>494180</v>
      </c>
      <c r="C11" s="13">
        <f t="shared" si="1"/>
        <v>44.68152381398508</v>
      </c>
      <c r="D11" s="84">
        <v>440100</v>
      </c>
      <c r="E11" s="14">
        <f t="shared" si="2"/>
        <v>42.54712703245449</v>
      </c>
      <c r="F11" s="91">
        <f t="shared" si="0"/>
        <v>89.05661904569186</v>
      </c>
    </row>
    <row r="12" spans="1:6" s="12" customFormat="1" ht="19.5" customHeight="1">
      <c r="A12" s="15">
        <v>2004</v>
      </c>
      <c r="B12" s="84">
        <v>549827</v>
      </c>
      <c r="C12" s="13">
        <f t="shared" si="1"/>
        <v>11.260471892832571</v>
      </c>
      <c r="D12" s="84">
        <v>475590</v>
      </c>
      <c r="E12" s="14">
        <f t="shared" si="2"/>
        <v>8.064076346284935</v>
      </c>
      <c r="F12" s="91">
        <f t="shared" si="0"/>
        <v>86.49811668033763</v>
      </c>
    </row>
    <row r="13" spans="1:6" s="12" customFormat="1" ht="19.5" customHeight="1">
      <c r="A13" s="15">
        <v>2005</v>
      </c>
      <c r="B13" s="84">
        <v>684251</v>
      </c>
      <c r="C13" s="13">
        <f t="shared" si="1"/>
        <v>24.448417411294827</v>
      </c>
      <c r="D13" s="84">
        <v>577574</v>
      </c>
      <c r="E13" s="14">
        <f t="shared" si="2"/>
        <v>21.44368048108665</v>
      </c>
      <c r="F13" s="91">
        <f t="shared" si="0"/>
        <v>84.40966838192418</v>
      </c>
    </row>
    <row r="14" spans="1:6" s="11" customFormat="1" ht="19.5" customHeight="1">
      <c r="A14" s="15">
        <v>2006</v>
      </c>
      <c r="B14" s="24">
        <v>951355</v>
      </c>
      <c r="C14" s="13">
        <f t="shared" si="1"/>
        <v>39.03596779544348</v>
      </c>
      <c r="D14" s="24">
        <v>816504</v>
      </c>
      <c r="E14" s="14">
        <f t="shared" si="2"/>
        <v>41.367859356549985</v>
      </c>
      <c r="F14" s="91">
        <f t="shared" si="0"/>
        <v>85.82537538563417</v>
      </c>
    </row>
    <row r="15" spans="1:6" s="11" customFormat="1" ht="19.5" customHeight="1">
      <c r="A15" s="15">
        <v>2007</v>
      </c>
      <c r="B15" s="24">
        <v>1046650</v>
      </c>
      <c r="C15" s="13">
        <f t="shared" si="1"/>
        <v>10.016765560700264</v>
      </c>
      <c r="D15" s="24">
        <v>884503</v>
      </c>
      <c r="E15" s="14">
        <f t="shared" si="2"/>
        <v>8.328066978238931</v>
      </c>
      <c r="F15" s="91">
        <f t="shared" si="0"/>
        <v>84.50800171977261</v>
      </c>
    </row>
    <row r="16" spans="1:6" s="11" customFormat="1" ht="19.5" customHeight="1">
      <c r="A16" s="15">
        <v>2008</v>
      </c>
      <c r="B16" s="24">
        <v>1183780</v>
      </c>
      <c r="C16" s="13">
        <f t="shared" si="1"/>
        <v>13.101800984092105</v>
      </c>
      <c r="D16" s="24">
        <v>965734</v>
      </c>
      <c r="E16" s="14">
        <f t="shared" si="2"/>
        <v>9.183801524698051</v>
      </c>
      <c r="F16" s="91">
        <f t="shared" si="0"/>
        <v>81.58053016607816</v>
      </c>
    </row>
    <row r="17" spans="1:6" s="11" customFormat="1" ht="19.5" customHeight="1">
      <c r="A17" s="15">
        <v>2009</v>
      </c>
      <c r="B17" s="1">
        <v>1267696</v>
      </c>
      <c r="C17" s="13">
        <f t="shared" si="1"/>
        <v>7.0888171788676955</v>
      </c>
      <c r="D17" s="1">
        <v>993221</v>
      </c>
      <c r="E17" s="14">
        <f t="shared" si="2"/>
        <v>2.8462288787595753</v>
      </c>
      <c r="F17" s="91">
        <f aca="true" t="shared" si="3" ref="F17:F31">D17/B17*100</f>
        <v>78.34851573247845</v>
      </c>
    </row>
    <row r="18" spans="1:6" s="11" customFormat="1" ht="19.5" customHeight="1">
      <c r="A18" s="15">
        <v>2010</v>
      </c>
      <c r="B18" s="290">
        <v>1588756</v>
      </c>
      <c r="C18" s="13">
        <f t="shared" si="1"/>
        <v>25.32626118564703</v>
      </c>
      <c r="D18" s="290">
        <v>1243374</v>
      </c>
      <c r="E18" s="14">
        <f t="shared" si="2"/>
        <v>25.18603613898619</v>
      </c>
      <c r="F18" s="91">
        <f t="shared" si="3"/>
        <v>78.26085314547986</v>
      </c>
    </row>
    <row r="19" spans="1:6" s="11" customFormat="1" ht="19.5" customHeight="1">
      <c r="A19" s="15">
        <v>2011</v>
      </c>
      <c r="B19" s="290">
        <v>1939659</v>
      </c>
      <c r="C19" s="13">
        <f t="shared" si="1"/>
        <v>22.086651443015793</v>
      </c>
      <c r="D19" s="290">
        <v>1504190</v>
      </c>
      <c r="E19" s="14">
        <f t="shared" si="2"/>
        <v>20.976472083218724</v>
      </c>
      <c r="F19" s="91">
        <f t="shared" si="3"/>
        <v>77.54919808069356</v>
      </c>
    </row>
    <row r="20" spans="1:6" s="11" customFormat="1" ht="19.5" customHeight="1">
      <c r="A20" s="15">
        <v>2012</v>
      </c>
      <c r="B20" s="485">
        <v>2004464</v>
      </c>
      <c r="C20" s="13">
        <f t="shared" si="1"/>
        <v>3.3410511847701065</v>
      </c>
      <c r="D20" s="485">
        <v>1571713</v>
      </c>
      <c r="E20" s="14">
        <f t="shared" si="2"/>
        <v>4.488994076546181</v>
      </c>
      <c r="F20" s="91">
        <f t="shared" si="3"/>
        <v>78.41063745719555</v>
      </c>
    </row>
    <row r="21" spans="1:6" s="11" customFormat="1" ht="19.5" customHeight="1">
      <c r="A21" s="15">
        <v>2013</v>
      </c>
      <c r="B21" s="1">
        <v>2321762</v>
      </c>
      <c r="C21" s="13">
        <f t="shared" si="1"/>
        <v>15.829568403323782</v>
      </c>
      <c r="D21" s="1">
        <v>1825210</v>
      </c>
      <c r="E21" s="14">
        <f t="shared" si="2"/>
        <v>16.128707976583513</v>
      </c>
      <c r="F21" s="91">
        <f t="shared" si="3"/>
        <v>78.61313950353224</v>
      </c>
    </row>
    <row r="22" spans="1:6" s="11" customFormat="1" ht="19.5" customHeight="1">
      <c r="A22" s="15">
        <v>2014</v>
      </c>
      <c r="B22" s="485">
        <v>2573848</v>
      </c>
      <c r="C22" s="13">
        <f t="shared" si="1"/>
        <v>10.857529755418515</v>
      </c>
      <c r="D22" s="485">
        <v>1937965</v>
      </c>
      <c r="E22" s="14">
        <f t="shared" si="2"/>
        <v>6.177645312046285</v>
      </c>
      <c r="F22" s="91">
        <f t="shared" si="3"/>
        <v>75.294461833022</v>
      </c>
    </row>
    <row r="23" spans="1:6" s="11" customFormat="1" ht="19.5" customHeight="1">
      <c r="A23" s="15">
        <v>2015</v>
      </c>
      <c r="B23" s="1">
        <v>3067442</v>
      </c>
      <c r="C23" s="13">
        <f t="shared" si="1"/>
        <v>19.17727853393052</v>
      </c>
      <c r="D23" s="1">
        <v>2278162</v>
      </c>
      <c r="E23" s="14">
        <f t="shared" si="2"/>
        <v>17.554341796678475</v>
      </c>
      <c r="F23" s="91">
        <f t="shared" si="3"/>
        <v>74.26911413483938</v>
      </c>
    </row>
    <row r="24" spans="1:6" s="11" customFormat="1" ht="19.5" customHeight="1">
      <c r="A24" s="15">
        <v>2016</v>
      </c>
      <c r="B24" s="1">
        <v>3967877</v>
      </c>
      <c r="C24" s="13">
        <f t="shared" si="1"/>
        <v>29.354589263627478</v>
      </c>
      <c r="D24" s="1">
        <v>2643029</v>
      </c>
      <c r="E24" s="14">
        <f t="shared" si="2"/>
        <v>16.015849619122786</v>
      </c>
      <c r="F24" s="91">
        <f t="shared" si="3"/>
        <v>66.61065854611925</v>
      </c>
    </row>
    <row r="25" spans="1:6" s="11" customFormat="1" ht="19.5" customHeight="1">
      <c r="A25" s="15">
        <v>2017</v>
      </c>
      <c r="B25" s="485">
        <v>4152320</v>
      </c>
      <c r="C25" s="13">
        <f t="shared" si="1"/>
        <v>4.64840517989847</v>
      </c>
      <c r="D25" s="485">
        <v>2751334</v>
      </c>
      <c r="E25" s="14">
        <f t="shared" si="2"/>
        <v>4.0977605618402215</v>
      </c>
      <c r="F25" s="91">
        <f t="shared" si="3"/>
        <v>66.26016299321826</v>
      </c>
    </row>
    <row r="26" spans="1:6" s="11" customFormat="1" ht="19.5" customHeight="1">
      <c r="A26" s="15">
        <v>2018</v>
      </c>
      <c r="B26" s="1">
        <v>7439563</v>
      </c>
      <c r="C26" s="13">
        <f t="shared" si="1"/>
        <v>79.16641780980271</v>
      </c>
      <c r="D26" s="1">
        <v>3645537</v>
      </c>
      <c r="E26" s="14">
        <f t="shared" si="2"/>
        <v>32.50070692980206</v>
      </c>
      <c r="F26" s="91">
        <f t="shared" si="3"/>
        <v>49.00203143652389</v>
      </c>
    </row>
    <row r="27" spans="1:6" s="11" customFormat="1" ht="19.5" customHeight="1">
      <c r="A27" s="583">
        <v>2019</v>
      </c>
      <c r="B27" s="311">
        <v>5392450</v>
      </c>
      <c r="C27" s="13">
        <f t="shared" si="1"/>
        <v>-27.516575906407404</v>
      </c>
      <c r="D27" s="311">
        <v>3447230</v>
      </c>
      <c r="E27" s="14">
        <f t="shared" si="2"/>
        <v>-5.439719854715506</v>
      </c>
      <c r="F27" s="607">
        <f t="shared" si="3"/>
        <v>63.92697197006927</v>
      </c>
    </row>
    <row r="28" spans="1:6" s="11" customFormat="1" ht="19.5" customHeight="1">
      <c r="A28" s="583">
        <v>2020</v>
      </c>
      <c r="B28" s="311">
        <v>6534013</v>
      </c>
      <c r="C28" s="13">
        <v>21.169653867907908</v>
      </c>
      <c r="D28" s="311">
        <v>4088742</v>
      </c>
      <c r="E28" s="14">
        <v>18.609492259002156</v>
      </c>
      <c r="F28" s="607">
        <v>62.57627586599537</v>
      </c>
    </row>
    <row r="29" spans="1:6" s="11" customFormat="1" ht="19.5" customHeight="1">
      <c r="A29" s="583">
        <v>2021</v>
      </c>
      <c r="B29" s="311">
        <v>9860925</v>
      </c>
      <c r="C29" s="13">
        <v>50.91682554044505</v>
      </c>
      <c r="D29" s="311">
        <v>6862835</v>
      </c>
      <c r="E29" s="14">
        <v>67.84710309430137</v>
      </c>
      <c r="F29" s="607">
        <v>69.59625998575184</v>
      </c>
    </row>
    <row r="30" spans="1:6" s="11" customFormat="1" ht="19.5" customHeight="1">
      <c r="A30" s="583">
        <v>2022</v>
      </c>
      <c r="B30" s="311">
        <v>13864165</v>
      </c>
      <c r="C30" s="13">
        <v>40.59700281667288</v>
      </c>
      <c r="D30" s="311">
        <v>9996876</v>
      </c>
      <c r="E30" s="14">
        <v>45.666856335610575</v>
      </c>
      <c r="F30" s="607">
        <v>72.10586429114196</v>
      </c>
    </row>
    <row r="31" spans="1:6" s="11" customFormat="1" ht="19.5" customHeight="1" thickBot="1">
      <c r="A31" s="43">
        <v>2023</v>
      </c>
      <c r="B31" s="606">
        <v>28448570.83511</v>
      </c>
      <c r="C31" s="13">
        <f>(B31-B29)/B29*100</f>
        <v>188.49799420551318</v>
      </c>
      <c r="D31" s="606">
        <v>23198854.023540005</v>
      </c>
      <c r="E31" s="14">
        <f>(D31-D29)/D29*100</f>
        <v>238.03601607120095</v>
      </c>
      <c r="F31" s="607">
        <f t="shared" si="3"/>
        <v>81.5466413339435</v>
      </c>
    </row>
    <row r="32" spans="1:6" ht="14.25" customHeight="1" thickTop="1">
      <c r="A32" s="728"/>
      <c r="B32" s="728"/>
      <c r="C32" s="728"/>
      <c r="D32" s="728"/>
      <c r="E32" s="728"/>
      <c r="F32" s="728"/>
    </row>
    <row r="33" spans="1:6" ht="14.25" customHeight="1">
      <c r="A33" s="761" t="s">
        <v>18</v>
      </c>
      <c r="B33" s="761"/>
      <c r="C33" s="761"/>
      <c r="D33" s="761"/>
      <c r="E33" s="761"/>
      <c r="F33" s="761"/>
    </row>
    <row r="34" spans="1:6" ht="14.25" customHeight="1">
      <c r="A34" s="761" t="s">
        <v>428</v>
      </c>
      <c r="B34" s="761"/>
      <c r="C34" s="761"/>
      <c r="D34" s="761"/>
      <c r="E34" s="761"/>
      <c r="F34" s="761"/>
    </row>
    <row r="35" spans="1:8" ht="14.25" customHeight="1">
      <c r="A35" s="761" t="s">
        <v>430</v>
      </c>
      <c r="B35" s="761"/>
      <c r="C35" s="761"/>
      <c r="D35" s="761"/>
      <c r="E35" s="761"/>
      <c r="F35" s="761"/>
      <c r="G35" s="211"/>
      <c r="H35" s="211"/>
    </row>
    <row r="36" spans="1:6" ht="14.25" customHeight="1">
      <c r="A36" s="761" t="s">
        <v>16</v>
      </c>
      <c r="B36" s="761"/>
      <c r="C36" s="761"/>
      <c r="D36" s="761"/>
      <c r="E36" s="761"/>
      <c r="F36" s="761"/>
    </row>
    <row r="38" ht="20.25" customHeight="1"/>
    <row r="40" spans="4:5" ht="12.75">
      <c r="D40" s="760" t="s">
        <v>34</v>
      </c>
      <c r="E40" s="760"/>
    </row>
  </sheetData>
  <sheetProtection/>
  <mergeCells count="8">
    <mergeCell ref="D40:E40"/>
    <mergeCell ref="A2:F2"/>
    <mergeCell ref="A3:F3"/>
    <mergeCell ref="A36:F36"/>
    <mergeCell ref="A35:F35"/>
    <mergeCell ref="A34:F34"/>
    <mergeCell ref="A33:F33"/>
    <mergeCell ref="A32:F32"/>
  </mergeCells>
  <hyperlinks>
    <hyperlink ref="A1" r:id="rId1" display="http://kayham.erciyes.edu.tr/"/>
  </hyperlinks>
  <printOptions/>
  <pageMargins left="0.75" right="0.75" top="0.63" bottom="0.37" header="0.5" footer="0.24"/>
  <pageSetup horizontalDpi="600" verticalDpi="6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acer</cp:lastModifiedBy>
  <cp:lastPrinted>2010-07-30T07:20:26Z</cp:lastPrinted>
  <dcterms:created xsi:type="dcterms:W3CDTF">1999-05-26T11:21:22Z</dcterms:created>
  <dcterms:modified xsi:type="dcterms:W3CDTF">2024-05-16T08:22:55Z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